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JOCO\FORMATOS INVENTEARIOS\"/>
    </mc:Choice>
  </mc:AlternateContent>
  <bookViews>
    <workbookView xWindow="0" yWindow="0" windowWidth="20490" windowHeight="7020"/>
  </bookViews>
  <sheets>
    <sheet name="INV MU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51321">#REF!</definedName>
    <definedName name="A">#REF!</definedName>
    <definedName name="DDD">#REF!</definedName>
    <definedName name="depreciacion">#REF!</definedName>
    <definedName name="DFG">[2]Tablas!#REF!</definedName>
    <definedName name="ESTADO">[3]Tablas!#REF!</definedName>
    <definedName name="eter">#REF!</definedName>
    <definedName name="EVHP">[2]Tablas!#REF!</definedName>
    <definedName name="EWW">[2]Tablas!#REF!</definedName>
    <definedName name="FF">[2]Tablas!#REF!</definedName>
    <definedName name="FOR">#REF!</definedName>
    <definedName name="GH">[2]Tablas!#REF!</definedName>
    <definedName name="HHH">[2]Tablas!#REF!</definedName>
    <definedName name="ingre">[4]EG13!#REF!</definedName>
    <definedName name="ISRA">[2]Tablas!#REF!</definedName>
    <definedName name="JKLJ">#REF!</definedName>
    <definedName name="KJK">#REF!</definedName>
    <definedName name="KJL">#REF!</definedName>
    <definedName name="KO">[3]Tablas!#REF!</definedName>
    <definedName name="LOOLLLL">[2]Tablas!#REF!</definedName>
    <definedName name="LOP">[2]Tablas!#REF!</definedName>
    <definedName name="M">[2]Tablas!#REF!</definedName>
    <definedName name="NM">[2]Tablas!#REF!</definedName>
    <definedName name="OBSE">#REF!</definedName>
    <definedName name="OBSERV">#REF!</definedName>
    <definedName name="OBSERVACION">#REF!</definedName>
    <definedName name="PROP">[2]Tablas!#REF!</definedName>
    <definedName name="RD">[5]Tablas!#REF!</definedName>
    <definedName name="RECOM">#REF!</definedName>
    <definedName name="RECOMENDA">#REF!</definedName>
    <definedName name="RYTY">#REF!</definedName>
    <definedName name="SUBA">[2]Tablas!#REF!</definedName>
    <definedName name="suba2">[3]Tablas!#REF!</definedName>
    <definedName name="TRY">[2]Tablas!#REF!</definedName>
    <definedName name="USMO">#REF!</definedName>
    <definedName name="ws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26" i="1" l="1"/>
  <c r="Y825" i="1"/>
  <c r="X825" i="1"/>
  <c r="Y824" i="1"/>
  <c r="X824" i="1"/>
  <c r="Y823" i="1"/>
  <c r="X823" i="1"/>
  <c r="Y822" i="1"/>
  <c r="X822" i="1"/>
  <c r="Y821" i="1"/>
  <c r="X821" i="1"/>
  <c r="Y820" i="1"/>
  <c r="X820" i="1"/>
  <c r="Y819" i="1"/>
  <c r="X819" i="1"/>
  <c r="Y818" i="1"/>
  <c r="X818" i="1"/>
  <c r="Y817" i="1"/>
  <c r="X817" i="1"/>
  <c r="Y816" i="1"/>
  <c r="X816" i="1"/>
  <c r="Y815" i="1"/>
  <c r="X815" i="1"/>
  <c r="Y814" i="1"/>
  <c r="X814" i="1"/>
  <c r="Y813" i="1"/>
  <c r="X813" i="1"/>
  <c r="Y812" i="1"/>
  <c r="X812" i="1"/>
  <c r="Y811" i="1"/>
  <c r="X811" i="1"/>
  <c r="Y810" i="1"/>
  <c r="X810" i="1"/>
  <c r="Y809" i="1"/>
  <c r="X809" i="1"/>
  <c r="Y808" i="1"/>
  <c r="X808" i="1"/>
  <c r="Y807" i="1"/>
  <c r="X807" i="1"/>
  <c r="Y806" i="1"/>
  <c r="X806" i="1"/>
  <c r="Y805" i="1"/>
  <c r="X805" i="1"/>
  <c r="Y804" i="1"/>
  <c r="X804" i="1"/>
  <c r="Y803" i="1"/>
  <c r="X803" i="1"/>
  <c r="Y802" i="1"/>
  <c r="X802" i="1"/>
  <c r="Y801" i="1"/>
  <c r="X801" i="1"/>
  <c r="Y800" i="1"/>
  <c r="X800" i="1"/>
  <c r="Y799" i="1"/>
  <c r="X799" i="1"/>
  <c r="Y798" i="1"/>
  <c r="X798" i="1"/>
  <c r="Y797" i="1"/>
  <c r="X797" i="1"/>
  <c r="Y796" i="1"/>
  <c r="X796" i="1"/>
  <c r="Y795" i="1"/>
  <c r="X795" i="1"/>
  <c r="Y794" i="1"/>
  <c r="X794" i="1"/>
  <c r="Y793" i="1"/>
  <c r="X793" i="1"/>
  <c r="Y792" i="1"/>
  <c r="X792" i="1"/>
  <c r="Y791" i="1"/>
  <c r="X791" i="1"/>
  <c r="Y790" i="1"/>
  <c r="X790" i="1"/>
  <c r="Y789" i="1"/>
  <c r="X789" i="1"/>
  <c r="Y788" i="1"/>
  <c r="X788" i="1"/>
  <c r="Y787" i="1"/>
  <c r="X787" i="1"/>
  <c r="Y786" i="1"/>
  <c r="X786" i="1"/>
  <c r="Y785" i="1"/>
  <c r="X785" i="1"/>
  <c r="Y784" i="1"/>
  <c r="X784" i="1"/>
  <c r="Y783" i="1"/>
  <c r="X783" i="1"/>
  <c r="Y782" i="1"/>
  <c r="X782" i="1"/>
  <c r="Y781" i="1"/>
  <c r="X781" i="1"/>
  <c r="Y780" i="1"/>
  <c r="X780" i="1"/>
  <c r="Y779" i="1"/>
  <c r="X779" i="1"/>
  <c r="Y778" i="1"/>
  <c r="X778" i="1"/>
  <c r="Y777" i="1"/>
  <c r="X777" i="1"/>
  <c r="Y776" i="1"/>
  <c r="X776" i="1"/>
  <c r="Y775" i="1"/>
  <c r="X775" i="1"/>
  <c r="Y774" i="1"/>
  <c r="X774" i="1"/>
  <c r="Y773" i="1"/>
  <c r="X773" i="1"/>
  <c r="Y772" i="1"/>
  <c r="X772" i="1"/>
  <c r="Y771" i="1"/>
  <c r="X771" i="1"/>
  <c r="Y770" i="1"/>
  <c r="X770" i="1"/>
  <c r="Y769" i="1"/>
  <c r="X769" i="1"/>
  <c r="Y768" i="1"/>
  <c r="X768" i="1"/>
  <c r="Y756" i="1"/>
  <c r="X756" i="1"/>
  <c r="Y755" i="1"/>
  <c r="X755" i="1"/>
  <c r="Y754" i="1"/>
  <c r="X754" i="1"/>
  <c r="Y753" i="1"/>
  <c r="X753" i="1"/>
  <c r="Y752" i="1"/>
  <c r="X752" i="1"/>
  <c r="Y751" i="1"/>
  <c r="X751" i="1"/>
  <c r="Y750" i="1"/>
  <c r="X750" i="1"/>
  <c r="Y749" i="1"/>
  <c r="X749" i="1"/>
  <c r="Y748" i="1"/>
  <c r="X748" i="1"/>
  <c r="Y747" i="1"/>
  <c r="X747" i="1"/>
  <c r="Y746" i="1"/>
  <c r="X746" i="1"/>
  <c r="Y745" i="1"/>
  <c r="X745" i="1"/>
  <c r="Y744" i="1"/>
  <c r="X744" i="1"/>
  <c r="Y743" i="1"/>
  <c r="X743" i="1"/>
  <c r="Y742" i="1"/>
  <c r="X742" i="1"/>
  <c r="Y741" i="1"/>
  <c r="X741" i="1"/>
  <c r="Y740" i="1"/>
  <c r="X740" i="1"/>
  <c r="Y739" i="1"/>
  <c r="X739" i="1"/>
  <c r="Y738" i="1"/>
  <c r="X738" i="1"/>
  <c r="Y737" i="1"/>
  <c r="X737" i="1"/>
  <c r="Y736" i="1"/>
  <c r="X736" i="1"/>
  <c r="Y735" i="1"/>
  <c r="X735" i="1"/>
  <c r="Y734" i="1"/>
  <c r="X734" i="1"/>
  <c r="Y733" i="1"/>
  <c r="X733" i="1"/>
  <c r="Y732" i="1"/>
  <c r="X732" i="1"/>
  <c r="Y731" i="1"/>
  <c r="X731" i="1"/>
  <c r="Y730" i="1"/>
  <c r="X730" i="1"/>
  <c r="Y729" i="1"/>
  <c r="X729" i="1"/>
  <c r="Y728" i="1"/>
  <c r="X728" i="1"/>
  <c r="Y727" i="1"/>
  <c r="X727" i="1"/>
  <c r="Y726" i="1"/>
  <c r="X726" i="1"/>
  <c r="Y725" i="1"/>
  <c r="X725" i="1"/>
  <c r="Y724" i="1"/>
  <c r="X724" i="1"/>
  <c r="Y723" i="1"/>
  <c r="X723" i="1"/>
  <c r="Y722" i="1"/>
  <c r="X722" i="1"/>
  <c r="Y721" i="1"/>
  <c r="X721" i="1"/>
  <c r="Y720" i="1"/>
  <c r="X720" i="1"/>
  <c r="Y719" i="1"/>
  <c r="X719" i="1"/>
  <c r="Y718" i="1"/>
  <c r="X718" i="1"/>
  <c r="Y717" i="1"/>
  <c r="X717" i="1"/>
  <c r="Y716" i="1"/>
  <c r="X716" i="1"/>
  <c r="Y715" i="1"/>
  <c r="X715" i="1"/>
  <c r="Y714" i="1"/>
  <c r="X714" i="1"/>
  <c r="Y713" i="1"/>
  <c r="X713" i="1"/>
  <c r="Y712" i="1"/>
  <c r="X712" i="1"/>
  <c r="Y711" i="1"/>
  <c r="X711" i="1"/>
  <c r="Y710" i="1"/>
  <c r="X710" i="1"/>
  <c r="Y709" i="1"/>
  <c r="X709" i="1"/>
  <c r="Y708" i="1"/>
  <c r="X708" i="1"/>
  <c r="Y707" i="1"/>
  <c r="X707" i="1"/>
  <c r="Y706" i="1"/>
  <c r="X706" i="1"/>
  <c r="Y705" i="1"/>
  <c r="X705" i="1"/>
  <c r="Y704" i="1"/>
  <c r="X704" i="1"/>
  <c r="Y703" i="1"/>
  <c r="X703" i="1"/>
  <c r="Y702" i="1"/>
  <c r="X702" i="1"/>
  <c r="Y701" i="1"/>
  <c r="X701" i="1"/>
  <c r="Y700" i="1"/>
  <c r="X700" i="1"/>
  <c r="Y699" i="1"/>
  <c r="X699" i="1"/>
  <c r="Y698" i="1"/>
  <c r="X698" i="1"/>
  <c r="Y697" i="1"/>
  <c r="X697" i="1"/>
  <c r="Y696" i="1"/>
  <c r="X696" i="1"/>
  <c r="Y695" i="1"/>
  <c r="X695" i="1"/>
  <c r="Y694" i="1"/>
  <c r="X694" i="1"/>
  <c r="Y693" i="1"/>
  <c r="X693" i="1"/>
  <c r="Y692" i="1"/>
  <c r="X692" i="1"/>
  <c r="Y691" i="1"/>
  <c r="X691" i="1"/>
  <c r="Y690" i="1"/>
  <c r="X690" i="1"/>
  <c r="Y689" i="1"/>
  <c r="X689" i="1"/>
  <c r="Y688" i="1"/>
  <c r="X688" i="1"/>
  <c r="Y687" i="1"/>
  <c r="X687" i="1"/>
  <c r="Y686" i="1"/>
  <c r="X686" i="1"/>
  <c r="Y685" i="1"/>
  <c r="X685" i="1"/>
  <c r="Y684" i="1"/>
  <c r="X684" i="1"/>
  <c r="Y683" i="1"/>
  <c r="X683" i="1"/>
  <c r="Y682" i="1"/>
  <c r="X682" i="1"/>
  <c r="Y681" i="1"/>
  <c r="X681" i="1"/>
  <c r="Y680" i="1"/>
  <c r="X680" i="1"/>
  <c r="Y679" i="1"/>
  <c r="X679" i="1"/>
  <c r="Y678" i="1"/>
  <c r="X678" i="1"/>
  <c r="Y677" i="1"/>
  <c r="X677" i="1"/>
  <c r="Y676" i="1"/>
  <c r="X676" i="1"/>
  <c r="Y675" i="1"/>
  <c r="X675" i="1"/>
  <c r="Y674" i="1"/>
  <c r="X674" i="1"/>
  <c r="Y673" i="1"/>
  <c r="X673" i="1"/>
  <c r="Y672" i="1"/>
  <c r="X672" i="1"/>
  <c r="Y671" i="1"/>
  <c r="X671" i="1"/>
  <c r="Y670" i="1"/>
  <c r="X670" i="1"/>
  <c r="Y669" i="1"/>
  <c r="X669" i="1"/>
  <c r="Y668" i="1"/>
  <c r="X668" i="1"/>
  <c r="Y667" i="1"/>
  <c r="X667" i="1"/>
  <c r="Y666" i="1"/>
  <c r="X666" i="1"/>
  <c r="Y665" i="1"/>
  <c r="X665" i="1"/>
  <c r="Y664" i="1"/>
  <c r="X664" i="1"/>
  <c r="Y663" i="1"/>
  <c r="X663" i="1"/>
  <c r="Y662" i="1"/>
  <c r="X662" i="1"/>
  <c r="Y661" i="1"/>
  <c r="X661" i="1"/>
  <c r="Y660" i="1"/>
  <c r="X660" i="1"/>
  <c r="Y659" i="1"/>
  <c r="X659" i="1"/>
  <c r="Y658" i="1"/>
  <c r="X658" i="1"/>
  <c r="Y657" i="1"/>
  <c r="X657" i="1"/>
  <c r="Y656" i="1"/>
  <c r="X656" i="1"/>
  <c r="Y655" i="1"/>
  <c r="X655" i="1"/>
  <c r="Y654" i="1"/>
  <c r="X654" i="1"/>
  <c r="Y653" i="1"/>
  <c r="X653" i="1"/>
  <c r="Y652" i="1"/>
  <c r="X652" i="1"/>
  <c r="Y651" i="1"/>
  <c r="X651" i="1"/>
  <c r="Y650" i="1"/>
  <c r="X650" i="1"/>
  <c r="Y649" i="1"/>
  <c r="X649" i="1"/>
  <c r="Y648" i="1"/>
  <c r="X648" i="1"/>
  <c r="Y647" i="1"/>
  <c r="X647" i="1"/>
  <c r="Y646" i="1"/>
  <c r="X646" i="1"/>
  <c r="Y645" i="1"/>
  <c r="X645" i="1"/>
  <c r="Y644" i="1"/>
  <c r="X644" i="1"/>
  <c r="Y643" i="1"/>
  <c r="X643" i="1"/>
  <c r="Y642" i="1"/>
  <c r="X642" i="1"/>
  <c r="Y641" i="1"/>
  <c r="X641" i="1"/>
  <c r="Y640" i="1"/>
  <c r="X640" i="1"/>
  <c r="Y639" i="1"/>
  <c r="X639" i="1"/>
  <c r="Y638" i="1"/>
  <c r="X638" i="1"/>
  <c r="Y637" i="1"/>
  <c r="X637" i="1"/>
  <c r="Y636" i="1"/>
  <c r="X636" i="1"/>
  <c r="Y635" i="1"/>
  <c r="X635" i="1"/>
  <c r="Y634" i="1"/>
  <c r="X634" i="1"/>
  <c r="Y633" i="1"/>
  <c r="X633" i="1"/>
  <c r="Y632" i="1"/>
  <c r="X632" i="1"/>
  <c r="Y631" i="1"/>
  <c r="X631" i="1"/>
  <c r="Y630" i="1"/>
  <c r="X630" i="1"/>
  <c r="Y629" i="1"/>
  <c r="X629" i="1"/>
  <c r="Y628" i="1"/>
  <c r="X628" i="1"/>
  <c r="Y627" i="1"/>
  <c r="X627" i="1"/>
  <c r="Y626" i="1"/>
  <c r="X626" i="1"/>
  <c r="Y625" i="1"/>
  <c r="X625" i="1"/>
  <c r="Y624" i="1"/>
  <c r="X624" i="1"/>
  <c r="Y623" i="1"/>
  <c r="X623" i="1"/>
  <c r="Y622" i="1"/>
  <c r="X622" i="1"/>
  <c r="Y621" i="1"/>
  <c r="X621" i="1"/>
  <c r="Y620" i="1"/>
  <c r="X620" i="1"/>
  <c r="Y619" i="1"/>
  <c r="X619" i="1"/>
  <c r="Y618" i="1"/>
  <c r="X618" i="1"/>
  <c r="Y617" i="1"/>
  <c r="X617" i="1"/>
  <c r="Y616" i="1"/>
  <c r="X616" i="1"/>
  <c r="Y615" i="1"/>
  <c r="X615" i="1"/>
  <c r="Y614" i="1"/>
  <c r="X614" i="1"/>
  <c r="Y613" i="1"/>
  <c r="X613" i="1"/>
  <c r="Y612" i="1"/>
  <c r="X612" i="1"/>
  <c r="Y611" i="1"/>
  <c r="X611" i="1"/>
  <c r="Y610" i="1"/>
  <c r="X610" i="1"/>
  <c r="Y609" i="1"/>
  <c r="X609" i="1"/>
  <c r="Y608" i="1"/>
  <c r="X608" i="1"/>
  <c r="Y607" i="1"/>
  <c r="X607" i="1"/>
  <c r="Y606" i="1"/>
  <c r="X606" i="1"/>
  <c r="Y605" i="1"/>
  <c r="X605" i="1"/>
  <c r="Y604" i="1"/>
  <c r="X604" i="1"/>
  <c r="Y603" i="1"/>
  <c r="X603" i="1"/>
  <c r="Y602" i="1"/>
  <c r="X602" i="1"/>
  <c r="Y601" i="1"/>
  <c r="X601" i="1"/>
  <c r="Y600" i="1"/>
  <c r="X600" i="1"/>
  <c r="Y599" i="1"/>
  <c r="X599" i="1"/>
  <c r="Y598" i="1"/>
  <c r="X598" i="1"/>
  <c r="Y597" i="1"/>
  <c r="X597" i="1"/>
  <c r="Y596" i="1"/>
  <c r="X596" i="1"/>
  <c r="Y595" i="1"/>
  <c r="X595" i="1"/>
  <c r="Y594" i="1"/>
  <c r="X594" i="1"/>
  <c r="Y593" i="1"/>
  <c r="X593" i="1"/>
  <c r="Y592" i="1"/>
  <c r="X592" i="1"/>
  <c r="Y591" i="1"/>
  <c r="X591" i="1"/>
  <c r="Y590" i="1"/>
  <c r="X590" i="1"/>
  <c r="Y589" i="1"/>
  <c r="X589" i="1"/>
  <c r="Y588" i="1"/>
  <c r="X588" i="1"/>
  <c r="Y587" i="1"/>
  <c r="X587" i="1"/>
  <c r="Y586" i="1"/>
  <c r="X586" i="1"/>
  <c r="Y585" i="1"/>
  <c r="X585" i="1"/>
  <c r="Y584" i="1"/>
  <c r="X584" i="1"/>
  <c r="Y583" i="1"/>
  <c r="X583" i="1"/>
  <c r="Y582" i="1"/>
  <c r="X582" i="1"/>
  <c r="Y581" i="1"/>
  <c r="X581" i="1"/>
  <c r="Y580" i="1"/>
  <c r="X580" i="1"/>
  <c r="Y579" i="1"/>
  <c r="X579" i="1"/>
  <c r="Y578" i="1"/>
  <c r="X578" i="1"/>
  <c r="Y577" i="1"/>
  <c r="X577" i="1"/>
  <c r="Y576" i="1"/>
  <c r="X576" i="1"/>
  <c r="Y575" i="1"/>
  <c r="X575" i="1"/>
  <c r="Y574" i="1"/>
  <c r="X574" i="1"/>
  <c r="Y573" i="1"/>
  <c r="X573" i="1"/>
  <c r="Y572" i="1"/>
  <c r="X572" i="1"/>
  <c r="Y571" i="1"/>
  <c r="X571" i="1"/>
  <c r="Y570" i="1"/>
  <c r="X570" i="1"/>
  <c r="Y569" i="1"/>
  <c r="X569" i="1"/>
  <c r="Y568" i="1"/>
  <c r="X568" i="1"/>
  <c r="Y567" i="1"/>
  <c r="X567" i="1"/>
  <c r="Y566" i="1"/>
  <c r="X566" i="1"/>
  <c r="Y565" i="1"/>
  <c r="X565" i="1"/>
  <c r="Y564" i="1"/>
  <c r="X564" i="1"/>
  <c r="Y563" i="1"/>
  <c r="X563" i="1"/>
  <c r="Y562" i="1"/>
  <c r="X562" i="1"/>
  <c r="Y561" i="1"/>
  <c r="X561" i="1"/>
  <c r="Y560" i="1"/>
  <c r="X560" i="1"/>
  <c r="Y559" i="1"/>
  <c r="X559" i="1"/>
  <c r="Y558" i="1"/>
  <c r="X558" i="1"/>
  <c r="Y557" i="1"/>
  <c r="X557" i="1"/>
  <c r="Y556" i="1"/>
  <c r="X556" i="1"/>
  <c r="Y555" i="1"/>
  <c r="X555" i="1"/>
  <c r="Y554" i="1"/>
  <c r="X554" i="1"/>
  <c r="Y553" i="1"/>
  <c r="X553" i="1"/>
  <c r="Y552" i="1"/>
  <c r="X552" i="1"/>
  <c r="Y551" i="1"/>
  <c r="X551" i="1"/>
  <c r="Y550" i="1"/>
  <c r="X550" i="1"/>
  <c r="Y549" i="1"/>
  <c r="X549" i="1"/>
  <c r="Y548" i="1"/>
  <c r="X548" i="1"/>
  <c r="Y547" i="1"/>
  <c r="X547" i="1"/>
  <c r="Y546" i="1"/>
  <c r="X546" i="1"/>
  <c r="Y545" i="1"/>
  <c r="X545" i="1"/>
  <c r="Y544" i="1"/>
  <c r="X544" i="1"/>
  <c r="Y543" i="1"/>
  <c r="X543" i="1"/>
  <c r="Y542" i="1"/>
  <c r="X542" i="1"/>
  <c r="Y541" i="1"/>
  <c r="X541" i="1"/>
  <c r="Y540" i="1"/>
  <c r="X540" i="1"/>
  <c r="Y539" i="1"/>
  <c r="X539" i="1"/>
  <c r="Y538" i="1"/>
  <c r="X538" i="1"/>
  <c r="Y537" i="1"/>
  <c r="X537" i="1"/>
  <c r="Y536" i="1"/>
  <c r="X536" i="1"/>
  <c r="Y535" i="1"/>
  <c r="X535" i="1"/>
  <c r="Y534" i="1"/>
  <c r="X534" i="1"/>
  <c r="Y533" i="1"/>
  <c r="X533" i="1"/>
  <c r="Y532" i="1"/>
  <c r="X532" i="1"/>
  <c r="Y531" i="1"/>
  <c r="X531" i="1"/>
  <c r="Y530" i="1"/>
  <c r="X530" i="1"/>
  <c r="Y529" i="1"/>
  <c r="X529" i="1"/>
  <c r="Y528" i="1"/>
  <c r="X528" i="1"/>
  <c r="Y527" i="1"/>
  <c r="X527" i="1"/>
  <c r="Y526" i="1"/>
  <c r="X526" i="1"/>
  <c r="Y525" i="1"/>
  <c r="X525" i="1"/>
  <c r="Y524" i="1"/>
  <c r="X524" i="1"/>
  <c r="Y523" i="1"/>
  <c r="X523" i="1"/>
  <c r="Y522" i="1"/>
  <c r="X522" i="1"/>
  <c r="Y521" i="1"/>
  <c r="X521" i="1"/>
  <c r="Y520" i="1"/>
  <c r="X520" i="1"/>
  <c r="Y519" i="1"/>
  <c r="X519" i="1"/>
  <c r="Y518" i="1"/>
  <c r="X518" i="1"/>
  <c r="Y517" i="1"/>
  <c r="X517" i="1"/>
  <c r="Y516" i="1"/>
  <c r="X516" i="1"/>
  <c r="Y515" i="1"/>
  <c r="X515" i="1"/>
  <c r="Y514" i="1"/>
  <c r="X514" i="1"/>
  <c r="Y513" i="1"/>
  <c r="X513" i="1"/>
  <c r="Y512" i="1"/>
  <c r="X512" i="1"/>
  <c r="Y511" i="1"/>
  <c r="X511" i="1"/>
  <c r="Y510" i="1"/>
  <c r="X510" i="1"/>
  <c r="Y509" i="1"/>
  <c r="X509" i="1"/>
  <c r="Y508" i="1"/>
  <c r="X508" i="1"/>
  <c r="Y507" i="1"/>
  <c r="X507" i="1"/>
  <c r="Y506" i="1"/>
  <c r="X506" i="1"/>
  <c r="Y505" i="1"/>
  <c r="X505" i="1"/>
  <c r="Y504" i="1"/>
  <c r="X504" i="1"/>
  <c r="Y503" i="1"/>
  <c r="X503" i="1"/>
  <c r="Y502" i="1"/>
  <c r="X502" i="1"/>
  <c r="Y501" i="1"/>
  <c r="X501" i="1"/>
  <c r="Y500" i="1"/>
  <c r="X500" i="1"/>
  <c r="Y499" i="1"/>
  <c r="X499" i="1"/>
  <c r="Y498" i="1"/>
  <c r="X498" i="1"/>
  <c r="Y497" i="1"/>
  <c r="X497" i="1"/>
  <c r="Y496" i="1"/>
  <c r="X496" i="1"/>
  <c r="Y495" i="1"/>
  <c r="X495" i="1"/>
  <c r="Y494" i="1"/>
  <c r="X494" i="1"/>
  <c r="Y493" i="1"/>
  <c r="X493" i="1"/>
  <c r="Y492" i="1"/>
  <c r="X492" i="1"/>
  <c r="Y491" i="1"/>
  <c r="X491" i="1"/>
  <c r="Y490" i="1"/>
  <c r="X490" i="1"/>
  <c r="Y489" i="1"/>
  <c r="X489" i="1"/>
  <c r="Y488" i="1"/>
  <c r="X488" i="1"/>
  <c r="Y487" i="1"/>
  <c r="X487" i="1"/>
  <c r="Y486" i="1"/>
  <c r="X486" i="1"/>
  <c r="Y485" i="1"/>
  <c r="X485" i="1"/>
  <c r="Y484" i="1"/>
  <c r="X484" i="1"/>
  <c r="Y483" i="1"/>
  <c r="X483" i="1"/>
  <c r="Y482" i="1"/>
  <c r="X482" i="1"/>
  <c r="Y481" i="1"/>
  <c r="X481" i="1"/>
  <c r="Y480" i="1"/>
  <c r="X480" i="1"/>
  <c r="Y479" i="1"/>
  <c r="X479" i="1"/>
  <c r="Y478" i="1"/>
  <c r="X478" i="1"/>
  <c r="Y477" i="1"/>
  <c r="X477" i="1"/>
  <c r="Y476" i="1"/>
  <c r="X476" i="1"/>
  <c r="Y475" i="1"/>
  <c r="X475" i="1"/>
  <c r="Y474" i="1"/>
  <c r="X474" i="1"/>
  <c r="Y473" i="1"/>
  <c r="X473" i="1"/>
  <c r="Y472" i="1"/>
  <c r="X472" i="1"/>
  <c r="Y471" i="1"/>
  <c r="X471" i="1"/>
  <c r="Y470" i="1"/>
  <c r="X470" i="1"/>
  <c r="Y469" i="1"/>
  <c r="X469" i="1"/>
  <c r="Y468" i="1"/>
  <c r="X468" i="1"/>
  <c r="Y467" i="1"/>
  <c r="X467" i="1"/>
  <c r="Y466" i="1"/>
  <c r="X466" i="1"/>
  <c r="Y465" i="1"/>
  <c r="X465" i="1"/>
  <c r="Y464" i="1"/>
  <c r="X464" i="1"/>
  <c r="Y463" i="1"/>
  <c r="X463" i="1"/>
  <c r="Y462" i="1"/>
  <c r="X462" i="1"/>
  <c r="Y461" i="1"/>
  <c r="X461" i="1"/>
  <c r="Y460" i="1"/>
  <c r="X460" i="1"/>
  <c r="Y459" i="1"/>
  <c r="X459" i="1"/>
  <c r="Y458" i="1"/>
  <c r="X458" i="1"/>
  <c r="Y457" i="1"/>
  <c r="X457" i="1"/>
  <c r="Y456" i="1"/>
  <c r="X456" i="1"/>
  <c r="Y455" i="1"/>
  <c r="X455" i="1"/>
  <c r="Y454" i="1"/>
  <c r="X454" i="1"/>
  <c r="Y453" i="1"/>
  <c r="X453" i="1"/>
  <c r="Y452" i="1"/>
  <c r="X452" i="1"/>
  <c r="Y451" i="1"/>
  <c r="X451" i="1"/>
  <c r="Y450" i="1"/>
  <c r="X450" i="1"/>
  <c r="Y449" i="1"/>
  <c r="X449" i="1"/>
  <c r="Y448" i="1"/>
  <c r="X448" i="1"/>
  <c r="Y447" i="1"/>
  <c r="X447" i="1"/>
  <c r="Y446" i="1"/>
  <c r="X446" i="1"/>
  <c r="Y445" i="1"/>
  <c r="X445" i="1"/>
  <c r="Y444" i="1"/>
  <c r="X444" i="1"/>
  <c r="Y443" i="1"/>
  <c r="X443" i="1"/>
  <c r="Y442" i="1"/>
  <c r="X442" i="1"/>
  <c r="Y441" i="1"/>
  <c r="X441" i="1"/>
  <c r="Y440" i="1"/>
  <c r="X440" i="1"/>
  <c r="Y439" i="1"/>
  <c r="X439" i="1"/>
  <c r="Y438" i="1"/>
  <c r="X438" i="1"/>
  <c r="Y437" i="1"/>
  <c r="X437" i="1"/>
  <c r="Y436" i="1"/>
  <c r="X436" i="1"/>
  <c r="Y435" i="1"/>
  <c r="X435" i="1"/>
  <c r="Y434" i="1"/>
  <c r="X434" i="1"/>
  <c r="Y433" i="1"/>
  <c r="X433" i="1"/>
  <c r="Y432" i="1"/>
  <c r="X432" i="1"/>
  <c r="Y431" i="1"/>
  <c r="X431" i="1"/>
  <c r="Y430" i="1"/>
  <c r="X430" i="1"/>
  <c r="Y429" i="1"/>
  <c r="X429" i="1"/>
  <c r="Y428" i="1"/>
  <c r="X428" i="1"/>
  <c r="Y427" i="1"/>
  <c r="X427" i="1"/>
  <c r="Y426" i="1"/>
  <c r="X426" i="1"/>
  <c r="Y425" i="1"/>
  <c r="X425" i="1"/>
  <c r="Y424" i="1"/>
  <c r="X424" i="1"/>
  <c r="Y423" i="1"/>
  <c r="X423" i="1"/>
  <c r="Y422" i="1"/>
  <c r="X422" i="1"/>
  <c r="Y421" i="1"/>
  <c r="X421" i="1"/>
  <c r="Y420" i="1"/>
  <c r="X420" i="1"/>
  <c r="Y419" i="1"/>
  <c r="X419" i="1"/>
  <c r="Y418" i="1"/>
  <c r="X418" i="1"/>
  <c r="Y417" i="1"/>
  <c r="X417" i="1"/>
  <c r="Y416" i="1"/>
  <c r="X416" i="1"/>
  <c r="Y415" i="1"/>
  <c r="X415" i="1"/>
  <c r="Y414" i="1"/>
  <c r="X414" i="1"/>
  <c r="Y413" i="1"/>
  <c r="X413" i="1"/>
  <c r="Y412" i="1"/>
  <c r="X412" i="1"/>
  <c r="Y411" i="1"/>
  <c r="X411" i="1"/>
  <c r="Y410" i="1"/>
  <c r="X410" i="1"/>
  <c r="Y409" i="1"/>
  <c r="X409" i="1"/>
  <c r="Y408" i="1"/>
  <c r="X408" i="1"/>
  <c r="Y407" i="1"/>
  <c r="X407" i="1"/>
  <c r="Y406" i="1"/>
  <c r="X406" i="1"/>
  <c r="Y405" i="1"/>
  <c r="X405" i="1"/>
  <c r="Y404" i="1"/>
  <c r="X404" i="1"/>
  <c r="Y403" i="1"/>
  <c r="X403" i="1"/>
  <c r="Y402" i="1"/>
  <c r="X402" i="1"/>
  <c r="Y401" i="1"/>
  <c r="X401" i="1"/>
  <c r="Y400" i="1"/>
  <c r="X400" i="1"/>
  <c r="Y399" i="1"/>
  <c r="X399" i="1"/>
  <c r="Y398" i="1"/>
  <c r="X398" i="1"/>
  <c r="Y397" i="1"/>
  <c r="X397" i="1"/>
  <c r="Y396" i="1"/>
  <c r="X396" i="1"/>
  <c r="Y395" i="1"/>
  <c r="X395" i="1"/>
  <c r="Y394" i="1"/>
  <c r="X394" i="1"/>
  <c r="Y393" i="1"/>
  <c r="X393" i="1"/>
  <c r="Y392" i="1"/>
  <c r="X392" i="1"/>
  <c r="Y391" i="1"/>
  <c r="X391" i="1"/>
  <c r="Y390" i="1"/>
  <c r="X390" i="1"/>
  <c r="Y389" i="1"/>
  <c r="X389" i="1"/>
  <c r="Y388" i="1"/>
  <c r="X388" i="1"/>
  <c r="Y387" i="1"/>
  <c r="X387" i="1"/>
  <c r="Y386" i="1"/>
  <c r="X386" i="1"/>
  <c r="Y385" i="1"/>
  <c r="X385" i="1"/>
  <c r="Y384" i="1"/>
  <c r="X384" i="1"/>
  <c r="Y383" i="1"/>
  <c r="X383" i="1"/>
  <c r="Y382" i="1"/>
  <c r="X382" i="1"/>
  <c r="Y381" i="1"/>
  <c r="X381" i="1"/>
  <c r="Y380" i="1"/>
  <c r="X380" i="1"/>
  <c r="Y379" i="1"/>
  <c r="X379" i="1"/>
  <c r="Y378" i="1"/>
  <c r="X378" i="1"/>
  <c r="Y377" i="1"/>
  <c r="X377" i="1"/>
  <c r="Y376" i="1"/>
  <c r="X376" i="1"/>
  <c r="Y375" i="1"/>
  <c r="X375" i="1"/>
  <c r="Y374" i="1"/>
  <c r="X374" i="1"/>
  <c r="Y373" i="1"/>
  <c r="X373" i="1"/>
  <c r="Y372" i="1"/>
  <c r="X372" i="1"/>
  <c r="Y371" i="1"/>
  <c r="X371" i="1"/>
  <c r="Y370" i="1"/>
  <c r="X370" i="1"/>
  <c r="Y369" i="1"/>
  <c r="X369" i="1"/>
  <c r="Y368" i="1"/>
  <c r="X368" i="1"/>
  <c r="Y367" i="1"/>
  <c r="X367" i="1"/>
  <c r="Y366" i="1"/>
  <c r="X366" i="1"/>
  <c r="Y365" i="1"/>
  <c r="X365" i="1"/>
  <c r="Y364" i="1"/>
  <c r="X364" i="1"/>
  <c r="Y363" i="1"/>
  <c r="X363" i="1"/>
  <c r="Y362" i="1"/>
  <c r="X362" i="1"/>
  <c r="Y361" i="1"/>
  <c r="X361" i="1"/>
  <c r="Y360" i="1"/>
  <c r="X360" i="1"/>
  <c r="Y359" i="1"/>
  <c r="X359" i="1"/>
  <c r="Y358" i="1"/>
  <c r="X358" i="1"/>
  <c r="Y357" i="1"/>
  <c r="X357" i="1"/>
  <c r="Y356" i="1"/>
  <c r="X356" i="1"/>
  <c r="Y355" i="1"/>
  <c r="X355" i="1"/>
  <c r="Y354" i="1"/>
  <c r="X354" i="1"/>
  <c r="Y353" i="1"/>
  <c r="X353" i="1"/>
  <c r="Y352" i="1"/>
  <c r="X352" i="1"/>
  <c r="Y351" i="1"/>
  <c r="X351" i="1"/>
  <c r="Y350" i="1"/>
  <c r="X350" i="1"/>
  <c r="Y349" i="1"/>
  <c r="X349" i="1"/>
  <c r="Y348" i="1"/>
  <c r="X348" i="1"/>
  <c r="Y347" i="1"/>
  <c r="X347" i="1"/>
  <c r="Y346" i="1"/>
  <c r="X346" i="1"/>
  <c r="Y345" i="1"/>
  <c r="X345" i="1"/>
  <c r="Y344" i="1"/>
  <c r="X344" i="1"/>
  <c r="Y343" i="1"/>
  <c r="X343" i="1"/>
  <c r="Y342" i="1"/>
  <c r="X342" i="1"/>
  <c r="Y341" i="1"/>
  <c r="X341" i="1"/>
  <c r="Y340" i="1"/>
  <c r="X340" i="1"/>
  <c r="Y339" i="1"/>
  <c r="X339" i="1"/>
  <c r="Y338" i="1"/>
  <c r="X338" i="1"/>
  <c r="Y337" i="1"/>
  <c r="X337" i="1"/>
  <c r="Y336" i="1"/>
  <c r="X336" i="1"/>
  <c r="Y335" i="1"/>
  <c r="X335" i="1"/>
  <c r="Y334" i="1"/>
  <c r="X334" i="1"/>
  <c r="Y333" i="1"/>
  <c r="X333" i="1"/>
  <c r="Y332" i="1"/>
  <c r="X332" i="1"/>
  <c r="Y331" i="1"/>
  <c r="X331" i="1"/>
  <c r="Y330" i="1"/>
  <c r="X330" i="1"/>
  <c r="Y329" i="1"/>
  <c r="X329" i="1"/>
  <c r="Y328" i="1"/>
  <c r="X328" i="1"/>
  <c r="Y327" i="1"/>
  <c r="X327" i="1"/>
  <c r="Y326" i="1"/>
  <c r="X326" i="1"/>
  <c r="Y325" i="1"/>
  <c r="X325" i="1"/>
  <c r="Y324" i="1"/>
  <c r="X324" i="1"/>
  <c r="Y323" i="1"/>
  <c r="X323" i="1"/>
  <c r="Y322" i="1"/>
  <c r="X322" i="1"/>
  <c r="Y321" i="1"/>
  <c r="X321" i="1"/>
  <c r="Y320" i="1"/>
  <c r="X320" i="1"/>
  <c r="Y319" i="1"/>
  <c r="X319" i="1"/>
  <c r="Y318" i="1"/>
  <c r="X318" i="1"/>
  <c r="Y317" i="1"/>
  <c r="X317" i="1"/>
  <c r="Y316" i="1"/>
  <c r="X316" i="1"/>
  <c r="Y315" i="1"/>
  <c r="X315" i="1"/>
  <c r="Y314" i="1"/>
  <c r="X314" i="1"/>
  <c r="Y313" i="1"/>
  <c r="X313" i="1"/>
  <c r="Y312" i="1"/>
  <c r="X312" i="1"/>
  <c r="Y311" i="1"/>
  <c r="X311" i="1"/>
  <c r="Y310" i="1"/>
  <c r="X310" i="1"/>
  <c r="Y309" i="1"/>
  <c r="X309" i="1"/>
  <c r="Y308" i="1"/>
  <c r="X308" i="1"/>
  <c r="Y307" i="1"/>
  <c r="X307" i="1"/>
  <c r="Y306" i="1"/>
  <c r="X306" i="1"/>
  <c r="Y305" i="1"/>
  <c r="X305" i="1"/>
  <c r="Y304" i="1"/>
  <c r="X304" i="1"/>
  <c r="Y303" i="1"/>
  <c r="X303" i="1"/>
  <c r="Y302" i="1"/>
  <c r="X302" i="1"/>
  <c r="Y301" i="1"/>
  <c r="X301" i="1"/>
  <c r="Y300" i="1"/>
  <c r="X300" i="1"/>
  <c r="Y299" i="1"/>
  <c r="X299" i="1"/>
  <c r="Y298" i="1"/>
  <c r="X298" i="1"/>
  <c r="Y297" i="1"/>
  <c r="X297" i="1"/>
  <c r="Y296" i="1"/>
  <c r="X296" i="1"/>
  <c r="Y295" i="1"/>
  <c r="X295" i="1"/>
  <c r="Y294" i="1"/>
  <c r="X294" i="1"/>
  <c r="Y293" i="1"/>
  <c r="X293" i="1"/>
  <c r="Y292" i="1"/>
  <c r="X292" i="1"/>
  <c r="Y291" i="1"/>
  <c r="X291" i="1"/>
  <c r="Y290" i="1"/>
  <c r="X290" i="1"/>
  <c r="Y289" i="1"/>
  <c r="X289" i="1"/>
  <c r="Y288" i="1"/>
  <c r="X288" i="1"/>
  <c r="Y287" i="1"/>
  <c r="X287" i="1"/>
  <c r="Y286" i="1"/>
  <c r="X286" i="1"/>
  <c r="Y285" i="1"/>
  <c r="X285" i="1"/>
  <c r="Y284" i="1"/>
  <c r="X284" i="1"/>
  <c r="Y283" i="1"/>
  <c r="X283" i="1"/>
  <c r="Y282" i="1"/>
  <c r="X282" i="1"/>
  <c r="Y281" i="1"/>
  <c r="X281" i="1"/>
  <c r="Y280" i="1"/>
  <c r="X280" i="1"/>
  <c r="Y279" i="1"/>
  <c r="X279" i="1"/>
  <c r="Y278" i="1"/>
  <c r="X278" i="1"/>
  <c r="Y277" i="1"/>
  <c r="X277" i="1"/>
  <c r="Y276" i="1"/>
  <c r="X276" i="1"/>
  <c r="Y275" i="1"/>
  <c r="X275" i="1"/>
  <c r="Y274" i="1"/>
  <c r="X274" i="1"/>
  <c r="Y273" i="1"/>
  <c r="X273" i="1"/>
  <c r="Y272" i="1"/>
  <c r="X272" i="1"/>
  <c r="Y271" i="1"/>
  <c r="X271" i="1"/>
  <c r="Y270" i="1"/>
  <c r="X270" i="1"/>
  <c r="Y269" i="1"/>
  <c r="X269" i="1"/>
  <c r="Y268" i="1"/>
  <c r="X268" i="1"/>
  <c r="Y267" i="1"/>
  <c r="X267" i="1"/>
  <c r="Y266" i="1"/>
  <c r="X266" i="1"/>
  <c r="Y265" i="1"/>
  <c r="X265" i="1"/>
  <c r="Y264" i="1"/>
  <c r="X264" i="1"/>
  <c r="Y263" i="1"/>
  <c r="X263" i="1"/>
  <c r="Y262" i="1"/>
  <c r="X262" i="1"/>
  <c r="Y261" i="1"/>
  <c r="X261" i="1"/>
  <c r="Y260" i="1"/>
  <c r="X260" i="1"/>
  <c r="Y259" i="1"/>
  <c r="X259" i="1"/>
  <c r="Y258" i="1"/>
  <c r="X258" i="1"/>
  <c r="Y257" i="1"/>
  <c r="X257" i="1"/>
  <c r="Y256" i="1"/>
  <c r="X256" i="1"/>
  <c r="Y255" i="1"/>
  <c r="X255" i="1"/>
  <c r="Y254" i="1"/>
  <c r="X254" i="1"/>
  <c r="Y253" i="1"/>
  <c r="X253" i="1"/>
  <c r="Y252" i="1"/>
  <c r="X252" i="1"/>
  <c r="Y251" i="1"/>
  <c r="X251" i="1"/>
  <c r="Y250" i="1"/>
  <c r="X250" i="1"/>
  <c r="Y249" i="1"/>
  <c r="X249" i="1"/>
  <c r="Y248" i="1"/>
  <c r="X248" i="1"/>
  <c r="Y247" i="1"/>
  <c r="X247" i="1"/>
  <c r="Y246" i="1"/>
  <c r="X246" i="1"/>
  <c r="Y245" i="1"/>
  <c r="X245" i="1"/>
  <c r="Y244" i="1"/>
  <c r="X244" i="1"/>
  <c r="Y243" i="1"/>
  <c r="X243" i="1"/>
  <c r="Y242" i="1"/>
  <c r="X242" i="1"/>
  <c r="Y241" i="1"/>
  <c r="X241" i="1"/>
  <c r="Y240" i="1"/>
  <c r="X240" i="1"/>
  <c r="Y239" i="1"/>
  <c r="X239" i="1"/>
  <c r="Y238" i="1"/>
  <c r="X238" i="1"/>
  <c r="Y237" i="1"/>
  <c r="X237" i="1"/>
  <c r="Y236" i="1"/>
  <c r="X236" i="1"/>
  <c r="Y235" i="1"/>
  <c r="X235" i="1"/>
  <c r="Y234" i="1"/>
  <c r="X234" i="1"/>
  <c r="Y233" i="1"/>
  <c r="X233" i="1"/>
  <c r="Y232" i="1"/>
  <c r="X232" i="1"/>
  <c r="Y231" i="1"/>
  <c r="X231" i="1"/>
  <c r="Y230" i="1"/>
  <c r="X230" i="1"/>
  <c r="Y229" i="1"/>
  <c r="X229" i="1"/>
  <c r="Y228" i="1"/>
  <c r="X228" i="1"/>
  <c r="Y227" i="1"/>
  <c r="X227" i="1"/>
  <c r="Y226" i="1"/>
  <c r="X226" i="1"/>
  <c r="Y225" i="1"/>
  <c r="X225" i="1"/>
  <c r="Y224" i="1"/>
  <c r="X224" i="1"/>
  <c r="Y223" i="1"/>
  <c r="X223" i="1"/>
  <c r="Y222" i="1"/>
  <c r="X222" i="1"/>
  <c r="Y221" i="1"/>
  <c r="X221" i="1"/>
  <c r="Y220" i="1"/>
  <c r="X220" i="1"/>
  <c r="Y219" i="1"/>
  <c r="X219" i="1"/>
  <c r="Y218" i="1"/>
  <c r="X218" i="1"/>
  <c r="Y217" i="1"/>
  <c r="X217" i="1"/>
  <c r="Y216" i="1"/>
  <c r="X216" i="1"/>
  <c r="Y215" i="1"/>
  <c r="X215" i="1"/>
  <c r="Y214" i="1"/>
  <c r="X214" i="1"/>
  <c r="Y213" i="1"/>
  <c r="X213" i="1"/>
  <c r="Y212" i="1"/>
  <c r="X212" i="1"/>
  <c r="Y211" i="1"/>
  <c r="X211" i="1"/>
  <c r="Y210" i="1"/>
  <c r="X210" i="1"/>
  <c r="Y209" i="1"/>
  <c r="X209" i="1"/>
  <c r="Y208" i="1"/>
  <c r="X208" i="1"/>
  <c r="Y207" i="1"/>
  <c r="X207" i="1"/>
  <c r="Y206" i="1"/>
  <c r="X206" i="1"/>
  <c r="Y205" i="1"/>
  <c r="X205" i="1"/>
  <c r="Y204" i="1"/>
  <c r="X204" i="1"/>
  <c r="Y203" i="1"/>
  <c r="X203" i="1"/>
  <c r="Y202" i="1"/>
  <c r="X202" i="1"/>
  <c r="Y201" i="1"/>
  <c r="X201" i="1"/>
  <c r="Y200" i="1"/>
  <c r="X200" i="1"/>
  <c r="Y199" i="1"/>
  <c r="X199" i="1"/>
  <c r="Y198" i="1"/>
  <c r="X198" i="1"/>
  <c r="Y197" i="1"/>
  <c r="X197" i="1"/>
  <c r="Y196" i="1"/>
  <c r="X196" i="1"/>
  <c r="Y195" i="1"/>
  <c r="X195" i="1"/>
  <c r="Y194" i="1"/>
  <c r="X194" i="1"/>
  <c r="Y193" i="1"/>
  <c r="X193" i="1"/>
  <c r="Y192" i="1"/>
  <c r="X192" i="1"/>
  <c r="Y191" i="1"/>
  <c r="X191" i="1"/>
  <c r="Y190" i="1"/>
  <c r="X190" i="1"/>
  <c r="Y189" i="1"/>
  <c r="X189" i="1"/>
  <c r="Y188" i="1"/>
  <c r="X188" i="1"/>
  <c r="Y187" i="1"/>
  <c r="X187" i="1"/>
  <c r="Y186" i="1"/>
  <c r="X186" i="1"/>
  <c r="Y185" i="1"/>
  <c r="X185" i="1"/>
  <c r="Y184" i="1"/>
  <c r="X184" i="1"/>
  <c r="Y183" i="1"/>
  <c r="X183" i="1"/>
  <c r="Y182" i="1"/>
  <c r="X182" i="1"/>
  <c r="Y181" i="1"/>
  <c r="X181" i="1"/>
  <c r="Y180" i="1"/>
  <c r="X180" i="1"/>
  <c r="Y179" i="1"/>
  <c r="X179" i="1"/>
  <c r="Y178" i="1"/>
  <c r="X178" i="1"/>
  <c r="Y177" i="1"/>
  <c r="X177" i="1"/>
  <c r="Y176" i="1"/>
  <c r="X176" i="1"/>
  <c r="Y175" i="1"/>
  <c r="X175" i="1"/>
  <c r="Y174" i="1"/>
  <c r="X174" i="1"/>
  <c r="Y173" i="1"/>
  <c r="X173" i="1"/>
  <c r="Y172" i="1"/>
  <c r="X172" i="1"/>
  <c r="Y171" i="1"/>
  <c r="X171" i="1"/>
  <c r="Y170" i="1"/>
  <c r="X170" i="1"/>
  <c r="Y169" i="1"/>
  <c r="X169" i="1"/>
  <c r="Y168" i="1"/>
  <c r="X168" i="1"/>
  <c r="Y167" i="1"/>
  <c r="X167" i="1"/>
  <c r="Y166" i="1"/>
  <c r="X166" i="1"/>
  <c r="Y165" i="1"/>
  <c r="X165" i="1"/>
  <c r="Y164" i="1"/>
  <c r="X164" i="1"/>
  <c r="Y163" i="1"/>
  <c r="X163" i="1"/>
  <c r="Y162" i="1"/>
  <c r="X162" i="1"/>
  <c r="Y161" i="1"/>
  <c r="X161" i="1"/>
  <c r="Y160" i="1"/>
  <c r="X160" i="1"/>
  <c r="Y159" i="1"/>
  <c r="X159" i="1"/>
  <c r="Y158" i="1"/>
  <c r="X158" i="1"/>
  <c r="Y157" i="1"/>
  <c r="X157" i="1"/>
  <c r="Y156" i="1"/>
  <c r="X156" i="1"/>
  <c r="Y155" i="1"/>
  <c r="X155" i="1"/>
  <c r="Y154" i="1"/>
  <c r="X154" i="1"/>
  <c r="Y153" i="1"/>
  <c r="X153" i="1"/>
  <c r="Y152" i="1"/>
  <c r="X152" i="1"/>
  <c r="Y151" i="1"/>
  <c r="X151" i="1"/>
  <c r="Y150" i="1"/>
  <c r="X150" i="1"/>
  <c r="Y149" i="1"/>
  <c r="X149" i="1"/>
  <c r="Y148" i="1"/>
  <c r="X148" i="1"/>
  <c r="Y147" i="1"/>
  <c r="X147" i="1"/>
  <c r="Y146" i="1"/>
  <c r="X146" i="1"/>
  <c r="Y145" i="1"/>
  <c r="X145" i="1"/>
  <c r="Y144" i="1"/>
  <c r="X144" i="1"/>
  <c r="Y143" i="1"/>
  <c r="X143" i="1"/>
  <c r="Y142" i="1"/>
  <c r="X142" i="1"/>
  <c r="Y141" i="1"/>
  <c r="X141" i="1"/>
  <c r="Y140" i="1"/>
  <c r="X140" i="1"/>
  <c r="Y139" i="1"/>
  <c r="X139" i="1"/>
  <c r="Y138" i="1"/>
  <c r="X138" i="1"/>
  <c r="Y137" i="1"/>
  <c r="X137" i="1"/>
  <c r="Y136" i="1"/>
  <c r="X136" i="1"/>
  <c r="Y135" i="1"/>
  <c r="X135" i="1"/>
  <c r="Y134" i="1"/>
  <c r="X134" i="1"/>
  <c r="Y133" i="1"/>
  <c r="X133" i="1"/>
  <c r="Y132" i="1"/>
  <c r="X132" i="1"/>
  <c r="Y131" i="1"/>
  <c r="X131" i="1"/>
  <c r="Y130" i="1"/>
  <c r="X130" i="1"/>
  <c r="Y129" i="1"/>
  <c r="X129" i="1"/>
  <c r="Y128" i="1"/>
  <c r="X128" i="1"/>
  <c r="Y127" i="1"/>
  <c r="X127" i="1"/>
  <c r="Y126" i="1"/>
  <c r="X126" i="1"/>
  <c r="Y125" i="1"/>
  <c r="X125" i="1"/>
  <c r="Y124" i="1"/>
  <c r="X124" i="1"/>
  <c r="Y123" i="1"/>
  <c r="X123" i="1"/>
  <c r="Y122" i="1"/>
  <c r="X122" i="1"/>
  <c r="Y121" i="1"/>
  <c r="X121" i="1"/>
  <c r="Y120" i="1"/>
  <c r="X120" i="1"/>
  <c r="Y119" i="1"/>
  <c r="X119" i="1"/>
  <c r="Y118" i="1"/>
  <c r="X118" i="1"/>
  <c r="Y117" i="1"/>
  <c r="X117" i="1"/>
  <c r="Y116" i="1"/>
  <c r="X116" i="1"/>
  <c r="Y115" i="1"/>
  <c r="X115" i="1"/>
  <c r="Y114" i="1"/>
  <c r="X114" i="1"/>
  <c r="Y113" i="1"/>
  <c r="X113" i="1"/>
  <c r="Y112" i="1"/>
  <c r="X112" i="1"/>
  <c r="Y111" i="1"/>
  <c r="X111" i="1"/>
  <c r="Y110" i="1"/>
  <c r="X110" i="1"/>
  <c r="Y109" i="1"/>
  <c r="X109" i="1"/>
  <c r="Y108" i="1"/>
  <c r="X108" i="1"/>
  <c r="Y107" i="1"/>
  <c r="X107" i="1"/>
  <c r="Y106" i="1"/>
  <c r="X106" i="1"/>
  <c r="Y105" i="1"/>
  <c r="X105" i="1"/>
  <c r="Y104" i="1"/>
  <c r="X104" i="1"/>
  <c r="Y103" i="1"/>
  <c r="X103" i="1"/>
  <c r="Y102" i="1"/>
  <c r="X102" i="1"/>
  <c r="Y101" i="1"/>
  <c r="X101" i="1"/>
  <c r="Y100" i="1"/>
  <c r="X100" i="1"/>
  <c r="Y99" i="1"/>
  <c r="X99" i="1"/>
  <c r="Y98" i="1"/>
  <c r="X98" i="1"/>
  <c r="Y97" i="1"/>
  <c r="X97" i="1"/>
  <c r="Y96" i="1"/>
  <c r="X96" i="1"/>
  <c r="Y95" i="1"/>
  <c r="X95" i="1"/>
  <c r="Y94" i="1"/>
  <c r="X94" i="1"/>
  <c r="Y93" i="1"/>
  <c r="X93" i="1"/>
  <c r="Y92" i="1"/>
  <c r="X92" i="1"/>
  <c r="Y91" i="1"/>
  <c r="X91" i="1"/>
  <c r="Y90" i="1"/>
  <c r="X90" i="1"/>
  <c r="Y89" i="1"/>
  <c r="X89" i="1"/>
  <c r="Y88" i="1"/>
  <c r="X88" i="1"/>
  <c r="Y87" i="1"/>
  <c r="X87" i="1"/>
  <c r="Y86" i="1"/>
  <c r="X86" i="1"/>
  <c r="Y85" i="1"/>
  <c r="X85" i="1"/>
  <c r="Y84" i="1"/>
  <c r="X84" i="1"/>
  <c r="Y83" i="1"/>
  <c r="X83" i="1"/>
  <c r="Y82" i="1"/>
  <c r="X82" i="1"/>
  <c r="Y81" i="1"/>
  <c r="X81" i="1"/>
  <c r="Y80" i="1"/>
  <c r="X80" i="1"/>
  <c r="Y79" i="1"/>
  <c r="X79" i="1"/>
  <c r="Y78" i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Y70" i="1"/>
  <c r="X70" i="1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</calcChain>
</file>

<file path=xl/sharedStrings.xml><?xml version="1.0" encoding="utf-8"?>
<sst xmlns="http://schemas.openxmlformats.org/spreadsheetml/2006/main" count="8022" uniqueCount="2324">
  <si>
    <t>Cuenta Pública 2019</t>
  </si>
  <si>
    <t>Inventario de Bienes Muebles</t>
  </si>
  <si>
    <t>(Pesos)</t>
  </si>
  <si>
    <t>AYUNTAMIENTO</t>
  </si>
  <si>
    <t>X</t>
  </si>
  <si>
    <t>DIF</t>
  </si>
  <si>
    <t>3.-</t>
  </si>
  <si>
    <t>ODAS</t>
  </si>
  <si>
    <t xml:space="preserve">IMCUFIDE </t>
  </si>
  <si>
    <t>OTROS</t>
  </si>
  <si>
    <t xml:space="preserve">I N V E N T A R I O    D E      B I E N E S     M U E B L E S  </t>
  </si>
  <si>
    <t>NÚM. PROG.</t>
  </si>
  <si>
    <t>CUENTA</t>
  </si>
  <si>
    <t xml:space="preserve"> SUBCUENTA  </t>
  </si>
  <si>
    <t xml:space="preserve">NOMBRE DE LA CUENTA </t>
  </si>
  <si>
    <t>NÚMERO DE INVENTARIO</t>
  </si>
  <si>
    <t>NOMBRE DEL RESGUARDATARIO</t>
  </si>
  <si>
    <t>NOMBRE DEL MUEBLE</t>
  </si>
  <si>
    <t>MARCA</t>
  </si>
  <si>
    <t>MODELO</t>
  </si>
  <si>
    <t xml:space="preserve">NÚMERO DE SERIE  </t>
  </si>
  <si>
    <t>FACTURA</t>
  </si>
  <si>
    <t>PÓLIZAS</t>
  </si>
  <si>
    <t>FECHA DE MOVIMIENTO DE ALTA</t>
  </si>
  <si>
    <t>ÁREA RESPONSABLE</t>
  </si>
  <si>
    <t>DEPRECIACIÓN</t>
  </si>
  <si>
    <t>COMENTARIOS</t>
  </si>
  <si>
    <t>NÚMERO</t>
  </si>
  <si>
    <t xml:space="preserve">FECHA </t>
  </si>
  <si>
    <t>PROVEEDOR</t>
  </si>
  <si>
    <t>COSTO</t>
  </si>
  <si>
    <t>TIPO</t>
  </si>
  <si>
    <t>FECHA</t>
  </si>
  <si>
    <t>TIEMPO DE VIDA ÚTIL</t>
  </si>
  <si>
    <t>%</t>
  </si>
  <si>
    <t>ANUAL</t>
  </si>
  <si>
    <t>ACUMULADA</t>
  </si>
  <si>
    <t>MOBILIARIO Y EQUIPO DE ADMINISTRACIÓN</t>
  </si>
  <si>
    <t>JOC 0 028 A00 0036</t>
  </si>
  <si>
    <t>CEGJ500706HMCDNS08</t>
  </si>
  <si>
    <t>IMPRESORA</t>
  </si>
  <si>
    <t>HP</t>
  </si>
  <si>
    <t>LASERJET 1020</t>
  </si>
  <si>
    <t>CNBK726173</t>
  </si>
  <si>
    <t xml:space="preserve">TECNOLOGIA Y SERVICIO EN EQUIPOS DE OFICINA </t>
  </si>
  <si>
    <t>C</t>
  </si>
  <si>
    <t>A00 122</t>
  </si>
  <si>
    <t>COLECCIONES, OBRA DE ARTE Y OBJETOS VALIOSOS</t>
  </si>
  <si>
    <t>JOC 0 028 A00 0043</t>
  </si>
  <si>
    <t xml:space="preserve">BUSTO  EMILIANO ZAPATA </t>
  </si>
  <si>
    <t>S/M</t>
  </si>
  <si>
    <t>S/S</t>
  </si>
  <si>
    <t>S/F</t>
  </si>
  <si>
    <t>A00</t>
  </si>
  <si>
    <t>BUSTO  FRANCISCO VILLA</t>
  </si>
  <si>
    <t>1246 04</t>
  </si>
  <si>
    <t>OTROS BIENES MUEBLES</t>
  </si>
  <si>
    <t>JOC 0 028 A00 0060</t>
  </si>
  <si>
    <t>TEMPLETE (15 MODULOS)</t>
  </si>
  <si>
    <t>PERFIL TABULAR</t>
  </si>
  <si>
    <t>ZINTRO</t>
  </si>
  <si>
    <t>PLT TRIPLAY 12"</t>
  </si>
  <si>
    <t>A00 101</t>
  </si>
  <si>
    <t>JOC 0 028 A00 0066</t>
  </si>
  <si>
    <t>VIDEOCAMARA DIGITAL; TRIPIE PARA VIDEO, DE ALUMINIO Y MEMORIA DE 128 MB MARCA SANDISK</t>
  </si>
  <si>
    <t>SONY</t>
  </si>
  <si>
    <t>DCR-TRV460</t>
  </si>
  <si>
    <t>REPRESENTACIONES QUIMICAS DE TOLUCA, S.A. DE C.V.</t>
  </si>
  <si>
    <t>1241 07</t>
  </si>
  <si>
    <t>JOC 0 028 A00 0070</t>
  </si>
  <si>
    <t>MICROFONO  SOLAPA INALAMBRICO, RECEPTOR DE PECTORAL, ELIMINADOR DE PECTORAL, ANTENA PARA PECTORAL.</t>
  </si>
  <si>
    <t>SHURE</t>
  </si>
  <si>
    <t>TPS</t>
  </si>
  <si>
    <t>SALVADOR ALEJANDRO VILLALOBOS  ZEPEDA</t>
  </si>
  <si>
    <t>1241 06</t>
  </si>
  <si>
    <t>JOC 0 028 A00 0071</t>
  </si>
  <si>
    <t>REGULADOR  DE 5000W</t>
  </si>
  <si>
    <t>JOC 0 028 A00 0090</t>
  </si>
  <si>
    <t>ESCRITORIO SEMIEJECUTIVO DE UN PEDESTAL, UN CAJÓN PAPELERO Y UN ARCHIVERO MEDIANO</t>
  </si>
  <si>
    <t>SERVIPRODUCTOS UNIVERSALES, S.A. DE .C.V</t>
  </si>
  <si>
    <t>JOC 0 028 C00 0145</t>
  </si>
  <si>
    <t>CC. LUZ DEL CARMEN MARTINEZ LÓPEZ; CARMEN FLORES LÓPEZ; LETICIA URBINA ESPINOZA</t>
  </si>
  <si>
    <t>IMPRESORA DE COLOR</t>
  </si>
  <si>
    <t xml:space="preserve"> DESKJET  840 C</t>
  </si>
  <si>
    <t>MXOCJ1YOOM</t>
  </si>
  <si>
    <t>CENTRO DE COMPUTACIÓN Y VENTAS, S.A. DE C.V.</t>
  </si>
  <si>
    <t>C00</t>
  </si>
  <si>
    <t>JOC 0 028 C00 0204</t>
  </si>
  <si>
    <t>MOMJ780406HMCNNS06</t>
  </si>
  <si>
    <t>ENFRIADOR Y CALENTADOR DE AGUA</t>
  </si>
  <si>
    <t>PURESA</t>
  </si>
  <si>
    <t>DC300</t>
  </si>
  <si>
    <t>34I603.2</t>
  </si>
  <si>
    <t>SERVIPRODUCTOS UNIVERSALES, S.A. DE C.V.</t>
  </si>
  <si>
    <t>JOC 0 028 C00 0208</t>
  </si>
  <si>
    <t>ENGARGOLADORA</t>
  </si>
  <si>
    <t>GBC</t>
  </si>
  <si>
    <t>KOMBO 500</t>
  </si>
  <si>
    <t>PSPO344</t>
  </si>
  <si>
    <t>JOC 0 028 D00 0214</t>
  </si>
  <si>
    <t>ARCHIVERO DE MADERA DE 6 CAJONES</t>
  </si>
  <si>
    <t>D00</t>
  </si>
  <si>
    <t>JOC 0 028 D00 0242</t>
  </si>
  <si>
    <t>EQUIPO DE COMPUTO: C.P.U.</t>
  </si>
  <si>
    <t>COMPAQ</t>
  </si>
  <si>
    <t>EVO 220</t>
  </si>
  <si>
    <t>MXD 3350685</t>
  </si>
  <si>
    <t xml:space="preserve">MONITOR </t>
  </si>
  <si>
    <t>H.P. S5500</t>
  </si>
  <si>
    <t>TECLADO</t>
  </si>
  <si>
    <t>H.P.</t>
  </si>
  <si>
    <t>C0306064966</t>
  </si>
  <si>
    <t>MOUSE</t>
  </si>
  <si>
    <t>GENUIS</t>
  </si>
  <si>
    <r>
      <t>O</t>
    </r>
    <r>
      <rPr>
        <sz val="10"/>
        <rFont val="Arial"/>
        <family val="2"/>
      </rPr>
      <t>143002609963</t>
    </r>
  </si>
  <si>
    <t>JOC 0 028 D00 0244</t>
  </si>
  <si>
    <t>MXD 33506F1</t>
  </si>
  <si>
    <t>MONITOR</t>
  </si>
  <si>
    <t>MX336WA083</t>
  </si>
  <si>
    <t>CO306065046</t>
  </si>
  <si>
    <t>335192-161</t>
  </si>
  <si>
    <t>STEREN</t>
  </si>
  <si>
    <t>OPTICAL MOUSE</t>
  </si>
  <si>
    <t>JOC 0 028 D00 0258</t>
  </si>
  <si>
    <t>EQUIPO DE COMPUTO ENSAMBLADOCP.U</t>
  </si>
  <si>
    <t>PENTIUM III</t>
  </si>
  <si>
    <t xml:space="preserve">P3 </t>
  </si>
  <si>
    <t>106MX063074</t>
  </si>
  <si>
    <t>SISTEMAS PROFESIONALES DE COMPUTACIÓN Y/O RUARO BALTAZAR JORGE</t>
  </si>
  <si>
    <t>LG</t>
  </si>
  <si>
    <t>553v</t>
  </si>
  <si>
    <t>160MX063074</t>
  </si>
  <si>
    <t>AIEMC</t>
  </si>
  <si>
    <t>SK-1689</t>
  </si>
  <si>
    <t>CO104114751</t>
  </si>
  <si>
    <t>BOCINA</t>
  </si>
  <si>
    <t>CHIOCE</t>
  </si>
  <si>
    <t>PC-111030</t>
  </si>
  <si>
    <t>JOC 0 028 D00 0266</t>
  </si>
  <si>
    <t>SILLON GIRATORIO CON DESCANZABRAZOS</t>
  </si>
  <si>
    <t>COMERCIAL SOMER Y/O MA. DEL SOCORRO RUIZ HERRERA</t>
  </si>
  <si>
    <t>E</t>
  </si>
  <si>
    <t>JOC 0 028 D00 0277</t>
  </si>
  <si>
    <t>ARCHIVERO  DE 4 GAVETAS  TAMAÑO AOFICIO</t>
  </si>
  <si>
    <t>D00 155</t>
  </si>
  <si>
    <t>JOC 0 028 D00 0279</t>
  </si>
  <si>
    <t>JOC 0 028 D00 0282</t>
  </si>
  <si>
    <t>ESCRITORIO</t>
  </si>
  <si>
    <t>5824 B</t>
  </si>
  <si>
    <t>PROVEEDORA PAPELERA COMPUTACIONAL LA SEVILLANA, S.A. DE C.V.</t>
  </si>
  <si>
    <t>E 33</t>
  </si>
  <si>
    <t>JOC 0 028 D00 0297</t>
  </si>
  <si>
    <t>MAQUINA DE ESCRIBIR</t>
  </si>
  <si>
    <t>OLYMPIA</t>
  </si>
  <si>
    <t>SG-3</t>
  </si>
  <si>
    <t>D00 109</t>
  </si>
  <si>
    <t>JOC 0 028 D00 0300</t>
  </si>
  <si>
    <t>JOC 0 028 D00 0314</t>
  </si>
  <si>
    <t>REGULADOR</t>
  </si>
  <si>
    <t>SOLA BASIC</t>
  </si>
  <si>
    <t>JOC 0 028 D00 0320</t>
  </si>
  <si>
    <t>JOC 0 028 D00 0351</t>
  </si>
  <si>
    <t>DC 300</t>
  </si>
  <si>
    <t>34LB1290</t>
  </si>
  <si>
    <t>K00</t>
  </si>
  <si>
    <t>JOC 0 028 F00 128 0142</t>
  </si>
  <si>
    <t>TAAE790608HDFFLD02</t>
  </si>
  <si>
    <t>ESCRITORIO SEMIEJECUTIVO, UN CAJON PAPELERO Y UN ARCHIVERO MEDIANO</t>
  </si>
  <si>
    <t>F00 128</t>
  </si>
  <si>
    <t>JOC 0 028 A00 0353</t>
  </si>
  <si>
    <t>JOC 0 028 F00 0358</t>
  </si>
  <si>
    <t>CAVE850119MMCMLD08</t>
  </si>
  <si>
    <t>JOC 0 028 F00 0362</t>
  </si>
  <si>
    <t xml:space="preserve">CONJUNTO MODULAR </t>
  </si>
  <si>
    <t>JOC 0 028 F00 0377</t>
  </si>
  <si>
    <t>EQUIPO DE COMPUTO ENSAMBLADO: C.P.U.</t>
  </si>
  <si>
    <t>HP5500 COMPAQ</t>
  </si>
  <si>
    <t>PENTIUM IV</t>
  </si>
  <si>
    <t>MXD335060H</t>
  </si>
  <si>
    <t>OFICENTRO</t>
  </si>
  <si>
    <t>F00</t>
  </si>
  <si>
    <t>HP 5500</t>
  </si>
  <si>
    <t>MX323WD512</t>
  </si>
  <si>
    <t>SK-1688</t>
  </si>
  <si>
    <t>JOC 0 028 F00 128 0386</t>
  </si>
  <si>
    <t>JOC 0 028 F00 128 0387</t>
  </si>
  <si>
    <t>JOC 0 028 F00 128 0389</t>
  </si>
  <si>
    <t>DESKJET 5650</t>
  </si>
  <si>
    <t>MY36G1K0G2</t>
  </si>
  <si>
    <t xml:space="preserve">OFICENTRO </t>
  </si>
  <si>
    <t>JOC 0 028 F00 0413</t>
  </si>
  <si>
    <t>SMY366G1KO</t>
  </si>
  <si>
    <t>JOC 0 028 F00 0415</t>
  </si>
  <si>
    <t>JOC 0 028 F00 0441</t>
  </si>
  <si>
    <t>AOLN570509HMCNPX04</t>
  </si>
  <si>
    <t>COMPRESOR DE SOLDAR 120</t>
  </si>
  <si>
    <t>HERRAMIENTAS MAC Y/O MENDOZA COLIN ALAMA LILI</t>
  </si>
  <si>
    <t>H00</t>
  </si>
  <si>
    <t>JOC 0 028 I01 0470</t>
  </si>
  <si>
    <t>EUCA860717MMCSRL07</t>
  </si>
  <si>
    <t>I01</t>
  </si>
  <si>
    <t>JOC 0 028 I01 0495</t>
  </si>
  <si>
    <t>CAPACETE BOCA DE CAÑON</t>
  </si>
  <si>
    <t>N00 137</t>
  </si>
  <si>
    <t>JOC 0 028 I01 0496</t>
  </si>
  <si>
    <t>SIERRA P/CORTAR CANALES</t>
  </si>
  <si>
    <t>KENTMASTER</t>
  </si>
  <si>
    <t>JOC 0 028 I01 0497</t>
  </si>
  <si>
    <t>POLIPASTO</t>
  </si>
  <si>
    <t>VALUSTAR</t>
  </si>
  <si>
    <t>WHPI</t>
  </si>
  <si>
    <t>LW002RF</t>
  </si>
  <si>
    <t>JOC 0 028 I01 0498</t>
  </si>
  <si>
    <t>BASCULA DE MONORRIEL</t>
  </si>
  <si>
    <t>TORREY</t>
  </si>
  <si>
    <t>S DE 1000 KG</t>
  </si>
  <si>
    <t>A05-01723</t>
  </si>
  <si>
    <t>MOBILIARIO Y EQUIPO EDUCACIONAL Y RECREATIVO</t>
  </si>
  <si>
    <t>JOC 0 028 L00 0575</t>
  </si>
  <si>
    <t>OOCM701228HMCLRN01</t>
  </si>
  <si>
    <t>ESTUCHE LEROY (INSTRUMENTOS DE DIBUJO)</t>
  </si>
  <si>
    <t>LEROY</t>
  </si>
  <si>
    <t>PAPELERIA PATRIA Y/O CLAUDIA FAVILA MIRANDA</t>
  </si>
  <si>
    <t>L00 118</t>
  </si>
  <si>
    <t>JOC 0 028 O00 0673</t>
  </si>
  <si>
    <t>NAPL680117HMCVRB06</t>
  </si>
  <si>
    <t>34TG036</t>
  </si>
  <si>
    <t>O00</t>
  </si>
  <si>
    <t>JOC 0 028 Q00 0681</t>
  </si>
  <si>
    <t>RORG680602HMCDDS03</t>
  </si>
  <si>
    <t>REFRIGERADOR</t>
  </si>
  <si>
    <t>MABE</t>
  </si>
  <si>
    <t>RM07/RMS20WL</t>
  </si>
  <si>
    <t>Q00</t>
  </si>
  <si>
    <t>EQUIPO DE DEFENSA Y SEGURIDAD</t>
  </si>
  <si>
    <t>JOC 0 028 Q00 0683</t>
  </si>
  <si>
    <t>ESCOPETA CALIBRE 12</t>
  </si>
  <si>
    <t>MOSSBERG</t>
  </si>
  <si>
    <t>500A</t>
  </si>
  <si>
    <t>L-149034</t>
  </si>
  <si>
    <t>DONADO</t>
  </si>
  <si>
    <t>JOC 0 028 Q00 0684</t>
  </si>
  <si>
    <t>L-149035</t>
  </si>
  <si>
    <t>JOC 0 028 Q00 0685</t>
  </si>
  <si>
    <t>L-149100</t>
  </si>
  <si>
    <t>JOC 0 028 Q00 0686</t>
  </si>
  <si>
    <t>L-149101</t>
  </si>
  <si>
    <t>JOC 0 028 Q00 0687</t>
  </si>
  <si>
    <t>L-149103</t>
  </si>
  <si>
    <t>JOC 0 028 Q00 0688</t>
  </si>
  <si>
    <t>L-149104</t>
  </si>
  <si>
    <t>JOC 0 028 Q00 0689</t>
  </si>
  <si>
    <t>L-149106</t>
  </si>
  <si>
    <t>JOC 0 028 Q00 0690</t>
  </si>
  <si>
    <t>PISTOLA 9MM</t>
  </si>
  <si>
    <t>BROWNING</t>
  </si>
  <si>
    <t>MK-III-HI-POWER</t>
  </si>
  <si>
    <t>245NY76077</t>
  </si>
  <si>
    <t>JOC 0 028 Q00 0691</t>
  </si>
  <si>
    <t>245NY76078</t>
  </si>
  <si>
    <t>JOC 0 028 Q00 0693</t>
  </si>
  <si>
    <t>245NY76121</t>
  </si>
  <si>
    <t>JOC 0 028 Q00 0698</t>
  </si>
  <si>
    <t>MAQUINARIA, OTROS EQUIPOS Y HERRAMIENTA</t>
  </si>
  <si>
    <t>JOC 0 028 Q00 0716</t>
  </si>
  <si>
    <t>TORRE DE 21 MTS.  ALTURA</t>
  </si>
  <si>
    <t>SISTEMAS DE RADIO COMUNICACIÓN Y SEÑAL VÍA SATELITE Y/O ENRIQUE GARAY DAVID</t>
  </si>
  <si>
    <t>JOC 0 028 Q00 0726</t>
  </si>
  <si>
    <t>BERETA</t>
  </si>
  <si>
    <t>92FS</t>
  </si>
  <si>
    <t>H26158Z</t>
  </si>
  <si>
    <t>JOC 0 028 Q00 0727</t>
  </si>
  <si>
    <t>H26159Z</t>
  </si>
  <si>
    <t>JOC 0 028 Q00 0728</t>
  </si>
  <si>
    <t>H26160Z</t>
  </si>
  <si>
    <t>JOC 0 028 Q00 0730</t>
  </si>
  <si>
    <t>REVOLVER 38 ESPECIAL</t>
  </si>
  <si>
    <t>TAURUS</t>
  </si>
  <si>
    <t>WF130497</t>
  </si>
  <si>
    <t>JOC 0 028 Q00 0731</t>
  </si>
  <si>
    <t>WF132534</t>
  </si>
  <si>
    <t>JOC 0 028 Q00 0732</t>
  </si>
  <si>
    <t>WF130496</t>
  </si>
  <si>
    <t>JOC 0 028 Q00 0733</t>
  </si>
  <si>
    <t>82</t>
  </si>
  <si>
    <t>WF130495</t>
  </si>
  <si>
    <t>JOC 0 028 Q00 0734</t>
  </si>
  <si>
    <t>SUBAMETRALLADORA 9MM</t>
  </si>
  <si>
    <t>MENDOZA</t>
  </si>
  <si>
    <t>HM-3-6</t>
  </si>
  <si>
    <t>JOC 0 028 Q00 0735</t>
  </si>
  <si>
    <t>JOC 0 028 Q00 0736</t>
  </si>
  <si>
    <t>JOC 0 028 Q00 0737</t>
  </si>
  <si>
    <t>JOC 0 028 Q00 0738</t>
  </si>
  <si>
    <t>JOC 0 028 Q00 0739</t>
  </si>
  <si>
    <t>JOC 0 028 Q00 0743</t>
  </si>
  <si>
    <t>BOMBA ANARANJADA</t>
  </si>
  <si>
    <t>SIEMENS</t>
  </si>
  <si>
    <t>TRS3-254</t>
  </si>
  <si>
    <t>S520-1547</t>
  </si>
  <si>
    <t>JOC 0 028 D00 0746</t>
  </si>
  <si>
    <t>GARDUÑO ARMAS SEVERIANA Y/O SERVICIOS PARA OFICINA</t>
  </si>
  <si>
    <t>JOC 0 028 H00 0751</t>
  </si>
  <si>
    <t>FLEJADORA MANUAL</t>
  </si>
  <si>
    <t>SIGNODE</t>
  </si>
  <si>
    <t>ST TENSIÓN ER</t>
  </si>
  <si>
    <t>LA CARREDANA, S.A. DE C.V.</t>
  </si>
  <si>
    <t xml:space="preserve">EQUIPO DE COMPUTO: C.P.U. </t>
  </si>
  <si>
    <t xml:space="preserve">HP COMPAQ dx2200 MICROTOWER </t>
  </si>
  <si>
    <t>MXL7101B92</t>
  </si>
  <si>
    <t>B 5435</t>
  </si>
  <si>
    <t>COMERCIAL UNIVESITARIA, S.A. DE C.V.</t>
  </si>
  <si>
    <t>HPL 1706</t>
  </si>
  <si>
    <t>CNN7013C4M</t>
  </si>
  <si>
    <t>KB-0316</t>
  </si>
  <si>
    <t xml:space="preserve">DCB3370AGAU223K </t>
  </si>
  <si>
    <t>JOC 0 028 K00 0760</t>
  </si>
  <si>
    <t>BESM670930HMCNNR03</t>
  </si>
  <si>
    <t>EQUIPO DE COMPUTO: C.P.U</t>
  </si>
  <si>
    <t>H.P. COMPAQ</t>
  </si>
  <si>
    <t xml:space="preserve">H.P. COMPAQ DX2200 </t>
  </si>
  <si>
    <t>MXL7101BDQ</t>
  </si>
  <si>
    <t>M-UAE96</t>
  </si>
  <si>
    <t>390938-001</t>
  </si>
  <si>
    <t>JOC 0 028 O00 0761</t>
  </si>
  <si>
    <t xml:space="preserve">HP </t>
  </si>
  <si>
    <t>BC3370AGAU223Q</t>
  </si>
  <si>
    <t>JOC 0 028 D00 0763</t>
  </si>
  <si>
    <t>LASERJET 1160</t>
  </si>
  <si>
    <t>CNL1D47456</t>
  </si>
  <si>
    <t>B 5436</t>
  </si>
  <si>
    <t>JOC 0 028 D00 0764</t>
  </si>
  <si>
    <t>ENFRIADOR CALENTADOR DE AGUA</t>
  </si>
  <si>
    <t>HC-500</t>
  </si>
  <si>
    <t>3-50.689-5</t>
  </si>
  <si>
    <t>TECNO PROVEEDORA Y/O MARCELINO RAMIREZ BECERRA</t>
  </si>
  <si>
    <t>JOC 0 028 A00 0767</t>
  </si>
  <si>
    <t>L1718S</t>
  </si>
  <si>
    <t>701UX5K5318</t>
  </si>
  <si>
    <r>
      <t>O</t>
    </r>
    <r>
      <rPr>
        <sz val="10"/>
        <rFont val="Arial"/>
        <family val="2"/>
      </rPr>
      <t>0266</t>
    </r>
  </si>
  <si>
    <t>COMPUTADORAS Y/O CASTILLO FLORES JOSÉ ORLANDO</t>
  </si>
  <si>
    <t>JOC 0 028 F00 0771</t>
  </si>
  <si>
    <t xml:space="preserve">GENERADOR </t>
  </si>
  <si>
    <t>COLEMAN</t>
  </si>
  <si>
    <t>1100 W CON MOTO PROD.</t>
  </si>
  <si>
    <t>CO-PM06011</t>
  </si>
  <si>
    <t>B 1878</t>
  </si>
  <si>
    <t>HIDROELECTRICA LAIEN, S.A. DE C.V.</t>
  </si>
  <si>
    <t>07/06/07</t>
  </si>
  <si>
    <t>JOC 0 028 L00 0772</t>
  </si>
  <si>
    <t>ROFR600514HMCDVL08</t>
  </si>
  <si>
    <t xml:space="preserve">CAJA FUERTE </t>
  </si>
  <si>
    <t>LINEA BANCARIA</t>
  </si>
  <si>
    <t>PMB 50-54-50</t>
  </si>
  <si>
    <t>PRODUCTORA DE MUEBLES Y BLINDADOS, S.A. DE C.V.</t>
  </si>
  <si>
    <t>L00</t>
  </si>
  <si>
    <t>JOC 0 028 A00 0774</t>
  </si>
  <si>
    <t>CAMARA DE VIDEO ALTA DEFINICIÓN</t>
  </si>
  <si>
    <t>HDR-FX1</t>
  </si>
  <si>
    <t>S-A 376209</t>
  </si>
  <si>
    <t>FOTO DISTRIBUIDORA VYORSA, S.A. DE C.V.</t>
  </si>
  <si>
    <t>JOC 0 028 Q00 0776</t>
  </si>
  <si>
    <t>LASSER 1022</t>
  </si>
  <si>
    <t>VNB3H85571</t>
  </si>
  <si>
    <t>17980 B</t>
  </si>
  <si>
    <t>JOC 0 028 F00 0779</t>
  </si>
  <si>
    <t>CARPA DE 560 M2</t>
  </si>
  <si>
    <t>MARIA ESTELA GONZÁLEZ CHÁVEZ</t>
  </si>
  <si>
    <t>POLEAS 1/18</t>
  </si>
  <si>
    <t>POLEAS 2/18</t>
  </si>
  <si>
    <t>POLEAS 3/18</t>
  </si>
  <si>
    <t>POLEAS 4/18</t>
  </si>
  <si>
    <t>POLEAS 5/18</t>
  </si>
  <si>
    <t>POLEAS 6/18</t>
  </si>
  <si>
    <t>POLEAS 7/18</t>
  </si>
  <si>
    <t>POLEAS 8/18</t>
  </si>
  <si>
    <t>POLEAS 9/18</t>
  </si>
  <si>
    <t>POLEAS 10/18</t>
  </si>
  <si>
    <t>POLEAS 14/18</t>
  </si>
  <si>
    <t>POLEAS 15/18</t>
  </si>
  <si>
    <t>JOC 0 028 D00 0780</t>
  </si>
  <si>
    <t>IMPRESORA MATRIZ DE PUNTO</t>
  </si>
  <si>
    <t>EPSON</t>
  </si>
  <si>
    <t>LQ-2090</t>
  </si>
  <si>
    <t>FSZY020024</t>
  </si>
  <si>
    <t>SERVICIOS GENERALES DEL CENTRO Y/O FRANCISCO DAVID BARBOSA NATARENT</t>
  </si>
  <si>
    <t>JOC 0 028 F00 0785</t>
  </si>
  <si>
    <t>SABS510928HMCNCM02</t>
  </si>
  <si>
    <t>COMPAQ PRESARIO PC SG 3010 LA</t>
  </si>
  <si>
    <t>CNX7260VBL</t>
  </si>
  <si>
    <t>18973 B</t>
  </si>
  <si>
    <t>FP1707</t>
  </si>
  <si>
    <t>CNC7290MBL</t>
  </si>
  <si>
    <t>JOC 0 028 L00 0786</t>
  </si>
  <si>
    <t>NISL811217MMCTNY00</t>
  </si>
  <si>
    <t>CNX7253VVM</t>
  </si>
  <si>
    <t>FP 1707</t>
  </si>
  <si>
    <t>CNC7290LS0</t>
  </si>
  <si>
    <t>JOC 0 028 F00 0794</t>
  </si>
  <si>
    <t>ESTACION TOTAL</t>
  </si>
  <si>
    <t>TOPCON</t>
  </si>
  <si>
    <t>GTS-236W</t>
  </si>
  <si>
    <t>SURVEYING LASER OPTIC, S.A. DE C.V.</t>
  </si>
  <si>
    <t>JOC 0 028 F00 0795</t>
  </si>
  <si>
    <t>NIVEL AUTOMATICO</t>
  </si>
  <si>
    <t>ATG-4</t>
  </si>
  <si>
    <t>ZD3934</t>
  </si>
  <si>
    <t>JOC 0 028 F00 0800</t>
  </si>
  <si>
    <t>ROTOMARTILLO</t>
  </si>
  <si>
    <t>BOSCH</t>
  </si>
  <si>
    <t>060</t>
  </si>
  <si>
    <t>JOC 0 028 F00 0803</t>
  </si>
  <si>
    <t>TALADRO ATORNILLADOR</t>
  </si>
  <si>
    <t>060 1121 13 1"</t>
  </si>
  <si>
    <t>060112113 1"</t>
  </si>
  <si>
    <t>D</t>
  </si>
  <si>
    <t>JOC 0 028 A00 0805</t>
  </si>
  <si>
    <t>TOLDO 8 POSTES</t>
  </si>
  <si>
    <t>6497-AN-13479174</t>
  </si>
  <si>
    <t>SAM'S CLUB</t>
  </si>
  <si>
    <t>07/12/2007</t>
  </si>
  <si>
    <t>JOC 0 028 A00 0806</t>
  </si>
  <si>
    <t xml:space="preserve">HORNO DE GAS LP </t>
  </si>
  <si>
    <t>CONO 6</t>
  </si>
  <si>
    <t>08/02/2008</t>
  </si>
  <si>
    <t>JEANMONOD ALLAMAND HERVE PIERRE</t>
  </si>
  <si>
    <t>JOC 0 028 F00 0818</t>
  </si>
  <si>
    <t>CARRO BARRENDERO</t>
  </si>
  <si>
    <t>BAR 175 COMPLETO</t>
  </si>
  <si>
    <t>RAUL URIARTE RIVAS Y/O SISTEMAS ESPECIALIZADOS EN FIBRA DE VIDRIO, PLÁSTICOS Y DERIVADOS</t>
  </si>
  <si>
    <t>JOC 0 028 D00 0820</t>
  </si>
  <si>
    <t>EQUIPO DE  COMPUTO: C.P.U.</t>
  </si>
  <si>
    <t>COMPAQ PRESARIO PC SG 3302 LA</t>
  </si>
  <si>
    <t>CNX81702FC</t>
  </si>
  <si>
    <t>27427B</t>
  </si>
  <si>
    <t>D00 108</t>
  </si>
  <si>
    <t>W17q</t>
  </si>
  <si>
    <t xml:space="preserve">CNC733Q1PB </t>
  </si>
  <si>
    <t xml:space="preserve">COMPAQ </t>
  </si>
  <si>
    <t>O7KW02</t>
  </si>
  <si>
    <t>FF8150030H</t>
  </si>
  <si>
    <t>FF081400C2A</t>
  </si>
  <si>
    <t>JOC 0 028 D00 0825</t>
  </si>
  <si>
    <t>ACER</t>
  </si>
  <si>
    <t>CELERON VERITON M261</t>
  </si>
  <si>
    <t>PSVS40C1118250E3C42701</t>
  </si>
  <si>
    <t>29903 B</t>
  </si>
  <si>
    <t>PANACER</t>
  </si>
  <si>
    <t>VT15NW7X</t>
  </si>
  <si>
    <t>Z5NW82OV20180512</t>
  </si>
  <si>
    <t xml:space="preserve">D00 155 </t>
  </si>
  <si>
    <t>C0806045101</t>
  </si>
  <si>
    <t>M-UVACR1</t>
  </si>
  <si>
    <t>HC820010AHP</t>
  </si>
  <si>
    <t>JOC 0 028 A00 0828</t>
  </si>
  <si>
    <t>C.P.U.</t>
  </si>
  <si>
    <t xml:space="preserve"> PRESARIO S/G 3302 LA</t>
  </si>
  <si>
    <t>S/N CNX8250H7B</t>
  </si>
  <si>
    <t>31369 B</t>
  </si>
  <si>
    <t>JOC 0 028 D00 0831</t>
  </si>
  <si>
    <t>MAQUINA DE ESCRIBIR MANUAL</t>
  </si>
  <si>
    <t>OLYMPIA 18" GDE.</t>
  </si>
  <si>
    <t>33892 B</t>
  </si>
  <si>
    <t>D00 110</t>
  </si>
  <si>
    <t>JOC 0 028 L00 0833</t>
  </si>
  <si>
    <t>GAMT681027MMCRNR09</t>
  </si>
  <si>
    <t>SCANNER DUPLEX A COLOR DE ALTO RENDIMIENTO</t>
  </si>
  <si>
    <t>FUJITSU</t>
  </si>
  <si>
    <t>fi-6240</t>
  </si>
  <si>
    <r>
      <t>O</t>
    </r>
    <r>
      <rPr>
        <sz val="10"/>
        <rFont val="Arial"/>
        <family val="2"/>
      </rPr>
      <t>002242</t>
    </r>
  </si>
  <si>
    <r>
      <t>O</t>
    </r>
    <r>
      <rPr>
        <sz val="10"/>
        <rFont val="Arial"/>
        <family val="2"/>
      </rPr>
      <t>0113</t>
    </r>
  </si>
  <si>
    <t>JUAN CARLOS BUSTAMANTE ROMERO</t>
  </si>
  <si>
    <t>JOC 0 028 L00 0834</t>
  </si>
  <si>
    <t xml:space="preserve">IMPRESORA DE AGUJAS </t>
  </si>
  <si>
    <t>FX-2190</t>
  </si>
  <si>
    <t>FCTY120418</t>
  </si>
  <si>
    <t>34522 B</t>
  </si>
  <si>
    <t>JOC 0 028 A00 101 0840</t>
  </si>
  <si>
    <t>ENGARGOLADORA PERFORADORA</t>
  </si>
  <si>
    <t>UJ03325B</t>
  </si>
  <si>
    <t>35583 B</t>
  </si>
  <si>
    <t>JOC 0 028 F00 0876</t>
  </si>
  <si>
    <t>TRAXCAVO CARGADOR FRONTAL</t>
  </si>
  <si>
    <t>CATERPILLAR</t>
  </si>
  <si>
    <t>955L</t>
  </si>
  <si>
    <t>13X1968</t>
  </si>
  <si>
    <t>ASESORIA DE IMPORTACIÓN Y COMERCIALIZACIÓN Y/O GUAJARDO VALDEZ JORGE SERGIO</t>
  </si>
  <si>
    <t>JOC 0 028 F00 0877</t>
  </si>
  <si>
    <t xml:space="preserve">VIBROCOMPACTADOR </t>
  </si>
  <si>
    <t>BOMAG</t>
  </si>
  <si>
    <t>PD210</t>
  </si>
  <si>
    <t>MAQUINARIA, MOTORES Y REFACCIONES DE TOLUCA, S.A. DE C.V.</t>
  </si>
  <si>
    <t>JOC 0 028 F00 0878</t>
  </si>
  <si>
    <t>RETROEXCAVADORA</t>
  </si>
  <si>
    <t>CASE</t>
  </si>
  <si>
    <t>580-L</t>
  </si>
  <si>
    <t>JJGO233123</t>
  </si>
  <si>
    <t xml:space="preserve"> A 129</t>
  </si>
  <si>
    <t>MAXI/CONSTRUCCIONES YEQUIPO Y/O PADILLA CASTRO MAXIMINO</t>
  </si>
  <si>
    <t>JOC 0 028 F00 0880</t>
  </si>
  <si>
    <t>RETROEXCAVADORA CARGADORA</t>
  </si>
  <si>
    <t>416D</t>
  </si>
  <si>
    <t>75GO2598</t>
  </si>
  <si>
    <t>FM8100001021</t>
  </si>
  <si>
    <t>MAQUINARIA DIEDEL, S.A. DE C.V.</t>
  </si>
  <si>
    <t>JOC 0 028 Q00 0887</t>
  </si>
  <si>
    <t>ANTENA PARA REPETIDOR</t>
  </si>
  <si>
    <t>HUSTLER</t>
  </si>
  <si>
    <t>G6</t>
  </si>
  <si>
    <t>JOC 0 028 F00 0905</t>
  </si>
  <si>
    <t>MAQUINARIA</t>
  </si>
  <si>
    <t>KOMATSU</t>
  </si>
  <si>
    <t>GD555-3A</t>
  </si>
  <si>
    <t>11205 Y 26389187</t>
  </si>
  <si>
    <t>MAQ 3498</t>
  </si>
  <si>
    <t>MARUBENI MAQUINARIAS MEXICO, S.A. DE C.V.</t>
  </si>
  <si>
    <t>EQUIPO DE TRANSPORTE</t>
  </si>
  <si>
    <t>JOC 0 028 F00 0915</t>
  </si>
  <si>
    <t>VEHICULO</t>
  </si>
  <si>
    <t xml:space="preserve"> FORD</t>
  </si>
  <si>
    <t>3FEXF8C3WJ-A00627</t>
  </si>
  <si>
    <t>S/P</t>
  </si>
  <si>
    <t>JOC 0 028 F00 0917</t>
  </si>
  <si>
    <t>INTERNATIONAL</t>
  </si>
  <si>
    <t>3HTNAAAR71N011448</t>
  </si>
  <si>
    <t>TECNOCAMIONES, S.A. DE C.V.</t>
  </si>
  <si>
    <t>JOC 0 028 F00 0918</t>
  </si>
  <si>
    <t>PAK MOR</t>
  </si>
  <si>
    <t>R120B</t>
  </si>
  <si>
    <t>20000CT20-060</t>
  </si>
  <si>
    <t>CARROCERIAS Y EQUIPOS MUNICIPALES, S.A.</t>
  </si>
  <si>
    <t>JOC 0 028 H00 0923</t>
  </si>
  <si>
    <t>FREIGHILINER</t>
  </si>
  <si>
    <t>3ALABPBV11DJ48641</t>
  </si>
  <si>
    <t>MERCEDES-BENZ MÉXICO, S.A. DE C.V.</t>
  </si>
  <si>
    <t>JOC 0 028 F00 0928</t>
  </si>
  <si>
    <t>3HTMMAAR93N552703</t>
  </si>
  <si>
    <t>U1197</t>
  </si>
  <si>
    <t>JOC 0 028 H00 0931</t>
  </si>
  <si>
    <t>INTERNACIONAL</t>
  </si>
  <si>
    <t>3HAMPAFN24L600528</t>
  </si>
  <si>
    <t>REMOLQUES Y PLATAFORMAS, S.A. DE C.V.</t>
  </si>
  <si>
    <t>JOC 0 028 H00 0932</t>
  </si>
  <si>
    <t>3HAMPAFN04L600527</t>
  </si>
  <si>
    <t>JOC 0 028 L00 0933</t>
  </si>
  <si>
    <t>NISSAN</t>
  </si>
  <si>
    <t>3N6CD13S53K051766</t>
  </si>
  <si>
    <t xml:space="preserve">       8378 A</t>
  </si>
  <si>
    <t>TECNOAUTOMOTRIZ ATLACOMULCO, S.A. DE C.V.</t>
  </si>
  <si>
    <t>E00 121</t>
  </si>
  <si>
    <t>JOC 0 028 F00 128 0934</t>
  </si>
  <si>
    <t>FORD</t>
  </si>
  <si>
    <t>3FTEF17234MA16388</t>
  </si>
  <si>
    <t>FN 31758</t>
  </si>
  <si>
    <t>SANCHEZ AUTOMOTRIZ, S.A. DE C.V.</t>
  </si>
  <si>
    <t>JOC 0 028 A00 0935</t>
  </si>
  <si>
    <t xml:space="preserve">CEGJ500706HMCDNS08 </t>
  </si>
  <si>
    <t>8AFDT50D846322552</t>
  </si>
  <si>
    <t>FN 31762</t>
  </si>
  <si>
    <t xml:space="preserve">       18/12/2003</t>
  </si>
  <si>
    <t>JOC 0 028 F00 0937</t>
  </si>
  <si>
    <t>3FTEF17274MA16393</t>
  </si>
  <si>
    <t>FN 31759</t>
  </si>
  <si>
    <t>JOC 0 028 Q00 0952</t>
  </si>
  <si>
    <t>SAFDT5ZD466477406</t>
  </si>
  <si>
    <t>FN 43330</t>
  </si>
  <si>
    <t>JOC 0 028 F00 0958</t>
  </si>
  <si>
    <t xml:space="preserve"> FAMSA</t>
  </si>
  <si>
    <t>C1314UMED03400</t>
  </si>
  <si>
    <t>CENTRAL DE EQUIPO Y MAQUINARIA MEXIQUENSE</t>
  </si>
  <si>
    <t>JOC 0 028 F00 0961</t>
  </si>
  <si>
    <t>MERCEDEZ</t>
  </si>
  <si>
    <t>C1417BM0011117</t>
  </si>
  <si>
    <t>JOC 0 028 F00 0964</t>
  </si>
  <si>
    <t>AC5JXE93395</t>
  </si>
  <si>
    <t>CIA.AUTOMOTRIZ DE TOLUCA S.A DE C.V</t>
  </si>
  <si>
    <t>JOC 0 028 F00 0987</t>
  </si>
  <si>
    <t xml:space="preserve"> MERCEDEZ</t>
  </si>
  <si>
    <t>3AM68513650032922</t>
  </si>
  <si>
    <t>JOC 0 028 F00 0988</t>
  </si>
  <si>
    <t>3AM68513350032931</t>
  </si>
  <si>
    <t>JOC 0 028 C00 1000</t>
  </si>
  <si>
    <t>FOMG771108HMCLNS03</t>
  </si>
  <si>
    <t>VOLKSWAGEN</t>
  </si>
  <si>
    <t>9BWCC05W88P044192</t>
  </si>
  <si>
    <t>MINICAR ATLACOMULCO, S.A. DE C.V.</t>
  </si>
  <si>
    <t>16 CH 1346</t>
  </si>
  <si>
    <t>JOC 0 028 D00 1001</t>
  </si>
  <si>
    <t>9BWCC05W08P044087</t>
  </si>
  <si>
    <t>JOC 0 028 A00 1002</t>
  </si>
  <si>
    <t>9BWCC05W58P044148</t>
  </si>
  <si>
    <t>N01</t>
  </si>
  <si>
    <t>JOC 0 028 C00 1003</t>
  </si>
  <si>
    <t>UINC621011MMCRTR19</t>
  </si>
  <si>
    <t>9BWCC05W38P022052</t>
  </si>
  <si>
    <t>JOC 0 028 C00 1004</t>
  </si>
  <si>
    <t>CALE601215HMCSPL01</t>
  </si>
  <si>
    <t>9BWCC05W68P096355</t>
  </si>
  <si>
    <t>96 CH. 107</t>
  </si>
  <si>
    <t>JOC 0 028 A00 1005</t>
  </si>
  <si>
    <t>DODGE</t>
  </si>
  <si>
    <t>1D4HD58278F102899</t>
  </si>
  <si>
    <t>Z  2234</t>
  </si>
  <si>
    <t>CONTINENTAL AUTOMOTRIZ , S.A. DE C.V.</t>
  </si>
  <si>
    <t>61 CH. 1391</t>
  </si>
  <si>
    <t>JOC 0 028 Q00 1006</t>
  </si>
  <si>
    <t>3FTGF172X8MA20629</t>
  </si>
  <si>
    <t>U 51724</t>
  </si>
  <si>
    <t>JOC 0 028 Q00 1008</t>
  </si>
  <si>
    <t>3FTGF172X8MA20632</t>
  </si>
  <si>
    <t>U 51727</t>
  </si>
  <si>
    <t>JOC 0 028 Q00 1009</t>
  </si>
  <si>
    <t>3FTGF17248MA20626</t>
  </si>
  <si>
    <t>U 51726</t>
  </si>
  <si>
    <t>JOC 0 028 C00 1012</t>
  </si>
  <si>
    <t>HEXB770811MMCRLL02</t>
  </si>
  <si>
    <t>9BWCC05W28P078130</t>
  </si>
  <si>
    <t>JOC 0 028 C00 1015</t>
  </si>
  <si>
    <t>VIMJ631014HMCYNS04</t>
  </si>
  <si>
    <t xml:space="preserve">VOLKSWAGEN </t>
  </si>
  <si>
    <t>9BWCC05W08T169016</t>
  </si>
  <si>
    <t>44 CH. 279</t>
  </si>
  <si>
    <t>C10</t>
  </si>
  <si>
    <t>JOC 0 028 C00 1016</t>
  </si>
  <si>
    <t>FAMJ660715HMCVRS08</t>
  </si>
  <si>
    <t>9BWCC05W58P078011</t>
  </si>
  <si>
    <t>JOC 0 028 B00 1017</t>
  </si>
  <si>
    <t>CICL641124HMCHRS00</t>
  </si>
  <si>
    <t>9BWCC05W98T161299</t>
  </si>
  <si>
    <t>JOC 0 028 H00 1018</t>
  </si>
  <si>
    <t>MCNEILUS INTERNACIONAL</t>
  </si>
  <si>
    <t>3HTZZAAR87N574625</t>
  </si>
  <si>
    <t>12441 Y 12442</t>
  </si>
  <si>
    <t>19/06/08 AMBAS</t>
  </si>
  <si>
    <t>153 CH. 3 Y 48 CH. 541</t>
  </si>
  <si>
    <t>18/06/08 Y 01/07/08</t>
  </si>
  <si>
    <t>JOC 0 028 Q00 1019</t>
  </si>
  <si>
    <t>3N1EB31S49K351746</t>
  </si>
  <si>
    <t>D 3602</t>
  </si>
  <si>
    <t>8 TRANSFERENCIA ELECTRONICA</t>
  </si>
  <si>
    <t>JOC 0 028 I01 1025</t>
  </si>
  <si>
    <t>APARATO ELECTROSENSIVILIS</t>
  </si>
  <si>
    <t>DINIC</t>
  </si>
  <si>
    <t>DC-101</t>
  </si>
  <si>
    <t>JOC 0 028 I01 1026</t>
  </si>
  <si>
    <t>PISTOLETE DE PERNO CAUTIVO</t>
  </si>
  <si>
    <t>CASH SPECIAL</t>
  </si>
  <si>
    <t>JOC 0 028 D00 1027</t>
  </si>
  <si>
    <t xml:space="preserve">RELOJ CHECADOR </t>
  </si>
  <si>
    <t>AMANO</t>
  </si>
  <si>
    <t>PROERGO</t>
  </si>
  <si>
    <t>JOC 0 028 L00 1029</t>
  </si>
  <si>
    <t>SABA770901HMCNSL09</t>
  </si>
  <si>
    <t>ACTIVE COOL</t>
  </si>
  <si>
    <t>ACTECK 500W</t>
  </si>
  <si>
    <t xml:space="preserve">RUARO BALTAZAR JORGE </t>
  </si>
  <si>
    <t>V193W</t>
  </si>
  <si>
    <t>ETLBP0C016919193864004</t>
  </si>
  <si>
    <t>JOC 0 028 L00 1030</t>
  </si>
  <si>
    <t>AUCP740808HDFGRD03</t>
  </si>
  <si>
    <t>BENQ</t>
  </si>
  <si>
    <t>ET-0021-B</t>
  </si>
  <si>
    <t>G900HDA</t>
  </si>
  <si>
    <t>JOC 0 028 L00 1035</t>
  </si>
  <si>
    <t xml:space="preserve">IMPRESORA </t>
  </si>
  <si>
    <t>FCTY131532</t>
  </si>
  <si>
    <t>JOC 0 028 Q00 1044</t>
  </si>
  <si>
    <t>LITERA TUBULAR DOBLE 1/2</t>
  </si>
  <si>
    <t>STRON</t>
  </si>
  <si>
    <t>824-LIT-STRON-AZU</t>
  </si>
  <si>
    <t>VIANA DESCUENTOS S.A DE C.V.</t>
  </si>
  <si>
    <t>JOC 0 028 Q00 1045</t>
  </si>
  <si>
    <t>LITERA TUBULAR DOBLE 2/2</t>
  </si>
  <si>
    <t>JOC 0 028 Q00 1047</t>
  </si>
  <si>
    <t>ANTENA UHF 1/3</t>
  </si>
  <si>
    <t>UHF</t>
  </si>
  <si>
    <t>6-6450-2</t>
  </si>
  <si>
    <t>PEREZ JIMENEZ EMILIO</t>
  </si>
  <si>
    <t>JOC 0 028 Q00 1048</t>
  </si>
  <si>
    <t>ANTENA UHF 2/3</t>
  </si>
  <si>
    <t>JOC 0 028 Q00 1049</t>
  </si>
  <si>
    <t>ANTENA UHF 3/3</t>
  </si>
  <si>
    <t>JOC 0 028 Q00 1050</t>
  </si>
  <si>
    <t>FUENTE DE PODER</t>
  </si>
  <si>
    <t>RS-20 A-DE 13 VCD</t>
  </si>
  <si>
    <t>JOC 0 028 I01 1056</t>
  </si>
  <si>
    <t>MUER750404HDFRSC01</t>
  </si>
  <si>
    <t>INSENSIBILADOR PARA BOBINOS</t>
  </si>
  <si>
    <t>SEMER S. A. DE C. V.</t>
  </si>
  <si>
    <t>JOC 0 028 H00 1058</t>
  </si>
  <si>
    <t>EUEB820509HMCSNN00</t>
  </si>
  <si>
    <t>INALAMBRICO DE 14.4 VOTS</t>
  </si>
  <si>
    <t xml:space="preserve">ROBERTO PLATA CHAVEZ </t>
  </si>
  <si>
    <t>JOC 0 028 Q00 1062</t>
  </si>
  <si>
    <t>EQUIPO DE COMPUTO:CPU</t>
  </si>
  <si>
    <t>HP PAVILLON</t>
  </si>
  <si>
    <t>SLIMLINE P6100LA</t>
  </si>
  <si>
    <t>MXX9220KYL</t>
  </si>
  <si>
    <t>0 73</t>
  </si>
  <si>
    <t>COMERGLO MEXICO S.A. DE C.V.</t>
  </si>
  <si>
    <t>Q</t>
  </si>
  <si>
    <t>TSS18O5</t>
  </si>
  <si>
    <t>TS18594126</t>
  </si>
  <si>
    <t>RATON</t>
  </si>
  <si>
    <t>JOC 0 028 Q00 1063</t>
  </si>
  <si>
    <t>JESJ721225MMCRNS07</t>
  </si>
  <si>
    <t>MXX9220L80</t>
  </si>
  <si>
    <t>TSS18Q5</t>
  </si>
  <si>
    <t>TS18594382</t>
  </si>
  <si>
    <t>JOC 0 028 O00 1064</t>
  </si>
  <si>
    <t>P6100LA</t>
  </si>
  <si>
    <t>MXX9220LF3</t>
  </si>
  <si>
    <t>Q1859</t>
  </si>
  <si>
    <t>TS18594352</t>
  </si>
  <si>
    <t>KU-0841</t>
  </si>
  <si>
    <t>CW91719509</t>
  </si>
  <si>
    <t>JOC 0 028 F00 1066</t>
  </si>
  <si>
    <t>ROCM800420HMCDSR06</t>
  </si>
  <si>
    <t>HP PAVILLON SLIMLINE</t>
  </si>
  <si>
    <t>S5304LA</t>
  </si>
  <si>
    <t>3CR0100WKD</t>
  </si>
  <si>
    <t>POSA9693004</t>
  </si>
  <si>
    <t>OFFICE DEPOT DE MEXICO, S.A. DE C.V.</t>
  </si>
  <si>
    <t>2009M</t>
  </si>
  <si>
    <t>3CQ9513151</t>
  </si>
  <si>
    <t>CW00415095</t>
  </si>
  <si>
    <t>505062-001</t>
  </si>
  <si>
    <t>JOC 0 028 K00 1067</t>
  </si>
  <si>
    <t>LAPTOP</t>
  </si>
  <si>
    <t>GATAWEY</t>
  </si>
  <si>
    <t>SA1</t>
  </si>
  <si>
    <t>LXWC70C003013044C42500</t>
  </si>
  <si>
    <t>JOC 0 028 K00 1069</t>
  </si>
  <si>
    <t>MOME830511MMCNND04</t>
  </si>
  <si>
    <t>MXX9220KMY</t>
  </si>
  <si>
    <t>TS18594145</t>
  </si>
  <si>
    <t>505060-161</t>
  </si>
  <si>
    <t>CW91715756</t>
  </si>
  <si>
    <t>SA0912411079</t>
  </si>
  <si>
    <t>JOC 0 028 I01 1070</t>
  </si>
  <si>
    <t>MXX9220L8K</t>
  </si>
  <si>
    <t>TS18594342</t>
  </si>
  <si>
    <t>CW91717854</t>
  </si>
  <si>
    <t>SA0912410972</t>
  </si>
  <si>
    <t>JOC 0 028 F00 1071</t>
  </si>
  <si>
    <t>EIGA780205HMCNMD03</t>
  </si>
  <si>
    <t>MXX9220L89</t>
  </si>
  <si>
    <t>TS18594156</t>
  </si>
  <si>
    <t>CW91715086</t>
  </si>
  <si>
    <t>JOC 0 028 F00 1074</t>
  </si>
  <si>
    <t>ODOMETRO</t>
  </si>
  <si>
    <t>TRUMETER</t>
  </si>
  <si>
    <t xml:space="preserve">CONSORCIO IUYET S.A DE C.V </t>
  </si>
  <si>
    <t>JOC 0 028 Q00 1075</t>
  </si>
  <si>
    <t>RORG680802HMCDDS03</t>
  </si>
  <si>
    <t>RADIO</t>
  </si>
  <si>
    <t>UHF 45 W</t>
  </si>
  <si>
    <t>TK8302</t>
  </si>
  <si>
    <t>JOC 0 028 L00 1081</t>
  </si>
  <si>
    <t>HP TOUCHSMART</t>
  </si>
  <si>
    <t>CD9591</t>
  </si>
  <si>
    <t>CNU0101F50</t>
  </si>
  <si>
    <t>JOC 0 028 I01 1086</t>
  </si>
  <si>
    <t>MUER750404HMCRSC06</t>
  </si>
  <si>
    <t>HYUNDAI</t>
  </si>
  <si>
    <t>AMERICAN SERIES</t>
  </si>
  <si>
    <t xml:space="preserve">1 TON </t>
  </si>
  <si>
    <t xml:space="preserve">SISTEMAS EQUIPOS Y MAQUINARIA PARA EMPACADORAS Y RASTROS SA DE CV </t>
  </si>
  <si>
    <t>EQUIPO E INSTRUMENTAL MEDICO Y DE LABORATORIO</t>
  </si>
  <si>
    <t>JOC 0 028 Q00 1089</t>
  </si>
  <si>
    <t>GODJ831122HMCNZL08</t>
  </si>
  <si>
    <t xml:space="preserve">CONVERTIDOR DE CORRIENTE </t>
  </si>
  <si>
    <t>MONITOR DE 2.8 PRESION ARTERIAL, RITMO CARDIACO, OXIGENO Y CARDIOGRAMA</t>
  </si>
  <si>
    <t>SEIPE, S.A.  DE C.V.</t>
  </si>
  <si>
    <t>JOC 0 028 Q00 1090</t>
  </si>
  <si>
    <t>OXIOMETRO</t>
  </si>
  <si>
    <t>JOC 0 028 D00 1091</t>
  </si>
  <si>
    <t xml:space="preserve">ANTENA </t>
  </si>
  <si>
    <t>RECEPTORA</t>
  </si>
  <si>
    <t xml:space="preserve">CARLOS GABRIEL MARTIN DEL CAMPO GONZALEZ </t>
  </si>
  <si>
    <t>JOC 0 028 Q00 1092</t>
  </si>
  <si>
    <t>VEHICULO CONTRA INCENDIOS</t>
  </si>
  <si>
    <t>DOGE</t>
  </si>
  <si>
    <t>1D7HG32N54S549413</t>
  </si>
  <si>
    <t>JOC 0 028 A00 1095</t>
  </si>
  <si>
    <t>FORD EXPLORER</t>
  </si>
  <si>
    <t>1FMEU6DE6AUA54</t>
  </si>
  <si>
    <t>GIMSA AUTOMOTRIZ, S.A. DE C.V.</t>
  </si>
  <si>
    <t>JOC 0 028 L00 1277</t>
  </si>
  <si>
    <t>FX2190</t>
  </si>
  <si>
    <t>JOC 0 028 B00 1096</t>
  </si>
  <si>
    <t xml:space="preserve">ESCRITORIO PNINSULAR </t>
  </si>
  <si>
    <t>C/COMODA</t>
  </si>
  <si>
    <t>E-13200FR</t>
  </si>
  <si>
    <t>P/COMPUTADORA</t>
  </si>
  <si>
    <t>COOKMA, S.A. DE C.V.</t>
  </si>
  <si>
    <t>B01</t>
  </si>
  <si>
    <t>JOC 0 028 B00 1098</t>
  </si>
  <si>
    <t>LIBRERO</t>
  </si>
  <si>
    <t>DE200*35*108</t>
  </si>
  <si>
    <t>L-13200</t>
  </si>
  <si>
    <t>JOC 0 028 B00 1099</t>
  </si>
  <si>
    <t>SILLON EJECUTIVO RESPALDO ALTO BRAZOHOOK</t>
  </si>
  <si>
    <t>SI-90P</t>
  </si>
  <si>
    <t>JOC 0 028 B00 1100</t>
  </si>
  <si>
    <t>SILLON CON BRAZOS 1/2</t>
  </si>
  <si>
    <t>SBT-70P</t>
  </si>
  <si>
    <t>JOC 0 028 B00 1101</t>
  </si>
  <si>
    <t>SILLON CON BRAZOS 2/2</t>
  </si>
  <si>
    <t>JOC 0 028 C01 1104</t>
  </si>
  <si>
    <t>CENTRO DE TRABAJO 1/10</t>
  </si>
  <si>
    <t>C/LIBRERO PUERTA ALETA</t>
  </si>
  <si>
    <t>EP-MA660</t>
  </si>
  <si>
    <t>Y MESA P/COMPUTADORA</t>
  </si>
  <si>
    <t>JOC 0 028 C02 1110</t>
  </si>
  <si>
    <t>CENTRO DE TRABAJO 2/10</t>
  </si>
  <si>
    <t>C09</t>
  </si>
  <si>
    <t>JOC 0 028 C03 1116</t>
  </si>
  <si>
    <t>SARS770112HMCNZN07</t>
  </si>
  <si>
    <t>CENTRO DE TRABAJO 3/10</t>
  </si>
  <si>
    <t>C08</t>
  </si>
  <si>
    <t>JOC 0 028 C04 1122</t>
  </si>
  <si>
    <t>CENTRO DE TRABAJO 4/10</t>
  </si>
  <si>
    <t>C07</t>
  </si>
  <si>
    <t>JOC 0 028 C05 1128</t>
  </si>
  <si>
    <t>AOST710402MDFNNR00</t>
  </si>
  <si>
    <t>CENTRO DE TRABAJO 5/10</t>
  </si>
  <si>
    <t>C06</t>
  </si>
  <si>
    <t>JOC 0 028 C06 1134</t>
  </si>
  <si>
    <t>CUSV881127MMCRNL04</t>
  </si>
  <si>
    <t>CENTRO DE TRABAJO 6/10</t>
  </si>
  <si>
    <t>C05</t>
  </si>
  <si>
    <t>JOC 0 028 C07 1140</t>
  </si>
  <si>
    <t>OAEG551106MMCRSL03</t>
  </si>
  <si>
    <t>CENTRO DE TRABAJO 7/10</t>
  </si>
  <si>
    <t>C04</t>
  </si>
  <si>
    <t>JOC 0 028 C08 1146</t>
  </si>
  <si>
    <t>CENTRO DE TRABAJO 8/10</t>
  </si>
  <si>
    <t>C03</t>
  </si>
  <si>
    <t>JOC 0 028 C09 1152</t>
  </si>
  <si>
    <t>CENTRO DE TRABAJO 9/10</t>
  </si>
  <si>
    <t>C02</t>
  </si>
  <si>
    <t>JOC 0 028 C10 1158</t>
  </si>
  <si>
    <t>CENTRO DE TRABAJO 10/10</t>
  </si>
  <si>
    <t xml:space="preserve">C01 </t>
  </si>
  <si>
    <t>JOC 0 028 F00 1163</t>
  </si>
  <si>
    <t xml:space="preserve">CAMARA </t>
  </si>
  <si>
    <t>W-310</t>
  </si>
  <si>
    <t>501-56-13478-K</t>
  </si>
  <si>
    <t>CONSUMIBLES MILENIO, S.A. DE C.V.</t>
  </si>
  <si>
    <t>JOC 0 028 L00 1165</t>
  </si>
  <si>
    <t>JALN690908MMCVPT09</t>
  </si>
  <si>
    <t xml:space="preserve">MAQUINA DE ESCRIBIR ELECTRICA </t>
  </si>
  <si>
    <t>OLIVETTI</t>
  </si>
  <si>
    <t>ETP-510</t>
  </si>
  <si>
    <t>Y107AB0662</t>
  </si>
  <si>
    <t>JOC 0 028 D00 1166</t>
  </si>
  <si>
    <t xml:space="preserve">ESCRITORIO P  </t>
  </si>
  <si>
    <t>DE 200*90*72</t>
  </si>
  <si>
    <t>JOC 0 028 D00 1167</t>
  </si>
  <si>
    <t xml:space="preserve">LIBRERO </t>
  </si>
  <si>
    <t xml:space="preserve">4 PUERTAS </t>
  </si>
  <si>
    <t>JOC 0 028 D00 1168</t>
  </si>
  <si>
    <t xml:space="preserve">ARCHIVERO </t>
  </si>
  <si>
    <t>3 GAVETAS</t>
  </si>
  <si>
    <t>JOC 0 028 D00 1170</t>
  </si>
  <si>
    <t xml:space="preserve">SILLON  CON BRAZOS DE PLASTICO </t>
  </si>
  <si>
    <t>BASE TRINEO</t>
  </si>
  <si>
    <t>JOC 0 028 D00 1171</t>
  </si>
  <si>
    <t>JOC 0 028 J00 1172</t>
  </si>
  <si>
    <t>MOPN610910HMCNRC07</t>
  </si>
  <si>
    <t>J00</t>
  </si>
  <si>
    <t>JOC 0 028 J00 1173</t>
  </si>
  <si>
    <t xml:space="preserve">LIBRERO  </t>
  </si>
  <si>
    <t>4 PUERTAS</t>
  </si>
  <si>
    <t>JOC 0 028 J00 1174</t>
  </si>
  <si>
    <t xml:space="preserve">SILLON EJECUTIVO RESPALDO ALTO </t>
  </si>
  <si>
    <t>BRAZOHOOK</t>
  </si>
  <si>
    <t>JOC 0 028 J00 1175</t>
  </si>
  <si>
    <t>JOC 0 028 J00 1176</t>
  </si>
  <si>
    <t>JOC 0 028 L00 1177</t>
  </si>
  <si>
    <t xml:space="preserve">MOSTRADOR  </t>
  </si>
  <si>
    <t>CON MESAS PARA 2 COMPUTADORAS</t>
  </si>
  <si>
    <t>JOC 0 028 L00 1178</t>
  </si>
  <si>
    <t xml:space="preserve">CAJONERA </t>
  </si>
  <si>
    <t>C/3 CAJONES Y RUEDAS</t>
  </si>
  <si>
    <t>JOC 0 028 L00 1179</t>
  </si>
  <si>
    <t>JOC 0 028 L00 1180</t>
  </si>
  <si>
    <t>JOC 0 028 B00 1191</t>
  </si>
  <si>
    <t>CAGE830101HMCRRD12</t>
  </si>
  <si>
    <t xml:space="preserve">ESCRITORIO   </t>
  </si>
  <si>
    <t>CON CAJONERA C/3 CAJONES</t>
  </si>
  <si>
    <t>P160*75*72</t>
  </si>
  <si>
    <t>JOC 0 028 B00 1195</t>
  </si>
  <si>
    <t>GOOM640325MMCNLR08</t>
  </si>
  <si>
    <t>ESCRITORIO P</t>
  </si>
  <si>
    <t>C/CAJONERA C/3 CAJONES</t>
  </si>
  <si>
    <t xml:space="preserve">160*75*72 </t>
  </si>
  <si>
    <t>JOC 0 028 B00 1199</t>
  </si>
  <si>
    <t>PEMP800417MMCRRT09</t>
  </si>
  <si>
    <t xml:space="preserve">ESCRITORIO  RETANGULAR  </t>
  </si>
  <si>
    <t xml:space="preserve">DE 140*68*72 </t>
  </si>
  <si>
    <t>JOC 0 028 D00 1201</t>
  </si>
  <si>
    <t>GAQO770505HMCRNM06</t>
  </si>
  <si>
    <t xml:space="preserve">ESCRITORIO PNINSULAR  </t>
  </si>
  <si>
    <t>DE 160*75*72</t>
  </si>
  <si>
    <t>JOC 0 028 D00 1205</t>
  </si>
  <si>
    <t>OECL720221MMCRRT06</t>
  </si>
  <si>
    <t xml:space="preserve">DE 160*75*72 </t>
  </si>
  <si>
    <t>JOC 0 028 D00 1209</t>
  </si>
  <si>
    <t>AR-6348</t>
  </si>
  <si>
    <t>JOC 0 028 D00 1210</t>
  </si>
  <si>
    <t>COMODA LIBRERO</t>
  </si>
  <si>
    <t xml:space="preserve"> DE 80*200**40</t>
  </si>
  <si>
    <t>CL-6080</t>
  </si>
  <si>
    <t>JOC 0 028 D00 1211</t>
  </si>
  <si>
    <t>MOES660613MMCNSC06</t>
  </si>
  <si>
    <t xml:space="preserve">MOSTRADOR </t>
  </si>
  <si>
    <t xml:space="preserve">CON MESA PARA COMPUTADORA </t>
  </si>
  <si>
    <t>JOC 0 028 D00 1212</t>
  </si>
  <si>
    <t>LAR-6003</t>
  </si>
  <si>
    <t>JOC 0 028 D00 1213</t>
  </si>
  <si>
    <t xml:space="preserve">COMODA LIBRERO </t>
  </si>
  <si>
    <t>DE 80*200**40</t>
  </si>
  <si>
    <t>CL-6060</t>
  </si>
  <si>
    <t>JOC 0 028 D00 1214</t>
  </si>
  <si>
    <t xml:space="preserve">SILLA SECRETARIAL </t>
  </si>
  <si>
    <t xml:space="preserve">RESPALDO RECLINABLE </t>
  </si>
  <si>
    <t>SP-55</t>
  </si>
  <si>
    <t>S/BRAZOS</t>
  </si>
  <si>
    <t>JOC 0 028 D00 1215</t>
  </si>
  <si>
    <t>ROCM611015HMCDRG08</t>
  </si>
  <si>
    <t>LIBRERO PUERTA DE ALETA</t>
  </si>
  <si>
    <t xml:space="preserve"> CON MESA PARA COMPUTADORA </t>
  </si>
  <si>
    <t>JOC 0 028 D00 1216</t>
  </si>
  <si>
    <t>JOC 0 028 D00 1217</t>
  </si>
  <si>
    <t>JOC 0 028 D00 1218</t>
  </si>
  <si>
    <t xml:space="preserve">LIBRERO PUERTA DE ALETA </t>
  </si>
  <si>
    <t>JOC 0 028 D00 1219</t>
  </si>
  <si>
    <t>JOC 0 028 D00 1220</t>
  </si>
  <si>
    <t>JOC 0 028 Q00 1280</t>
  </si>
  <si>
    <t>ANTENA</t>
  </si>
  <si>
    <t>JOC 0 028 D00 1221</t>
  </si>
  <si>
    <t xml:space="preserve">EQUIPO DE COMPUTO; CPU INTEGRADO A LA PANTALLA </t>
  </si>
  <si>
    <t>CQ11203LA</t>
  </si>
  <si>
    <t>3CR0480VX9</t>
  </si>
  <si>
    <t xml:space="preserve">TECLADO </t>
  </si>
  <si>
    <t>505130-161</t>
  </si>
  <si>
    <t>LE04604354</t>
  </si>
  <si>
    <t>505131-001</t>
  </si>
  <si>
    <t>537750-001</t>
  </si>
  <si>
    <t>JOC 0 028 L00 1223</t>
  </si>
  <si>
    <t>GAMJ701222HMCRRR07</t>
  </si>
  <si>
    <t xml:space="preserve">EQUIPO DE COMPUTO; CPU </t>
  </si>
  <si>
    <t>EMACHINES</t>
  </si>
  <si>
    <t>EL1352-17M</t>
  </si>
  <si>
    <t>PTNC90800605005B619600</t>
  </si>
  <si>
    <t>A725</t>
  </si>
  <si>
    <t>LEONARDO RUIZ ALCANTARA</t>
  </si>
  <si>
    <t>HACER</t>
  </si>
  <si>
    <t>E200HVB</t>
  </si>
  <si>
    <t>ETQ3Z0W0010470F8624300</t>
  </si>
  <si>
    <t>KB0511</t>
  </si>
  <si>
    <t>KBPS20P03003600E7CK701</t>
  </si>
  <si>
    <t>MS112008204604299K701</t>
  </si>
  <si>
    <t>JOC 0 028 J00 1224</t>
  </si>
  <si>
    <t>BESC780918MMCCNM07</t>
  </si>
  <si>
    <t xml:space="preserve">ESCRITORIO P 160*75*72 </t>
  </si>
  <si>
    <t xml:space="preserve">CON CAJONERA LATERAL C/3 CAJONES </t>
  </si>
  <si>
    <t>E13160FR</t>
  </si>
  <si>
    <t>JOC 0 028 J00 1228</t>
  </si>
  <si>
    <t>DE 60*200**40</t>
  </si>
  <si>
    <t>JOC 0 028 J00 1229</t>
  </si>
  <si>
    <t>LOSF770322HMCPNR18</t>
  </si>
  <si>
    <t xml:space="preserve">ESCRITORIO P 160*75*72  </t>
  </si>
  <si>
    <t>CON CAJONERA LATERAL</t>
  </si>
  <si>
    <t xml:space="preserve"> C/3 CAJONES </t>
  </si>
  <si>
    <t>JOC 0 028 J00 1233</t>
  </si>
  <si>
    <t>COMODA LIBRERO DE 60*200**40</t>
  </si>
  <si>
    <t>JOC 0 028 L00 1234</t>
  </si>
  <si>
    <t>ESCRITORIO PENINSULAR  200*90*72</t>
  </si>
  <si>
    <t xml:space="preserve">CON CAJONERA LATERAL  </t>
  </si>
  <si>
    <t xml:space="preserve">DE 3 CAJONES </t>
  </si>
  <si>
    <t>JOC 0 028 L00 1235</t>
  </si>
  <si>
    <t>C-13200PC</t>
  </si>
  <si>
    <t>JOC 0 028 L00 1236</t>
  </si>
  <si>
    <t xml:space="preserve">SILLON EJECUTIVO </t>
  </si>
  <si>
    <t xml:space="preserve">RESPALDO ALTO </t>
  </si>
  <si>
    <t>JOC 0 028 L00 1237</t>
  </si>
  <si>
    <t>JOC 0 028 L00 1238</t>
  </si>
  <si>
    <t>JOC 0 028 I01 1239</t>
  </si>
  <si>
    <t>ESCRITORIO PENINSULAR  160*75*72</t>
  </si>
  <si>
    <t>CON PORTA CPU</t>
  </si>
  <si>
    <t xml:space="preserve">  3 CAJONES</t>
  </si>
  <si>
    <t>JOC 0 028 I01 1243</t>
  </si>
  <si>
    <t>CL6080</t>
  </si>
  <si>
    <t>JOC 0 028 I01 1244</t>
  </si>
  <si>
    <t>JOC 0 028 I01 1245</t>
  </si>
  <si>
    <t>ROGR630607HMCDNB01</t>
  </si>
  <si>
    <t>LP-MA6120</t>
  </si>
  <si>
    <t>Y CON PORTA CPU</t>
  </si>
  <si>
    <t>JOC 0 028 I01 1246</t>
  </si>
  <si>
    <t>LAR-6030</t>
  </si>
  <si>
    <t>JOC 0 028 I01 1248</t>
  </si>
  <si>
    <t>MAMJ840202MDFRRS07</t>
  </si>
  <si>
    <t>JOC 0 028 I01 1249</t>
  </si>
  <si>
    <t>JOC 0 028 I01 1251</t>
  </si>
  <si>
    <t>MONE880212MMCNVS03</t>
  </si>
  <si>
    <t>CON MESA PARA COMPUTADORA</t>
  </si>
  <si>
    <t xml:space="preserve"> Y CON PORTA CPU</t>
  </si>
  <si>
    <t>JOC 0 028 I01 1252</t>
  </si>
  <si>
    <t>JOC 0 028 I01 1254</t>
  </si>
  <si>
    <t>BATM560116MMCRLR09</t>
  </si>
  <si>
    <t>LA-MA690</t>
  </si>
  <si>
    <t>JOC 0 028 I01 1256</t>
  </si>
  <si>
    <t>JOC 0 028 A00 1258</t>
  </si>
  <si>
    <t>CAFM780221MMCRBR01</t>
  </si>
  <si>
    <t xml:space="preserve">MOSTRADOR DE CRISTAL </t>
  </si>
  <si>
    <t>R-190</t>
  </si>
  <si>
    <t>JOC 0 028 A00 1259</t>
  </si>
  <si>
    <t>C/3 CAJONES</t>
  </si>
  <si>
    <t>LAR-14003</t>
  </si>
  <si>
    <t>JOC 0 028 A00 1260</t>
  </si>
  <si>
    <t xml:space="preserve">COMODA L 80*200*40 </t>
  </si>
  <si>
    <t>C/4PTAS</t>
  </si>
  <si>
    <t>JOC 0 028 A00 1261</t>
  </si>
  <si>
    <t xml:space="preserve">SILLA S </t>
  </si>
  <si>
    <t>RESPALDO RECLINABLE  S/BRAZOS</t>
  </si>
  <si>
    <t>JOC 0 028 A00 1265</t>
  </si>
  <si>
    <t>ROHL680803MDFDRD08</t>
  </si>
  <si>
    <t xml:space="preserve">CENTRO DE TRABAJO  </t>
  </si>
  <si>
    <t>CON LIBRERO PUERTA DE ALETA</t>
  </si>
  <si>
    <t>JOC 0 028 A00 1266</t>
  </si>
  <si>
    <t>ROHL680803MDFDRD09</t>
  </si>
  <si>
    <t xml:space="preserve">DE 3 CAJONES C/RODAJAS  </t>
  </si>
  <si>
    <t>JOC 0 028 A00 1267</t>
  </si>
  <si>
    <t>ROHL680803MDFDRD10</t>
  </si>
  <si>
    <t xml:space="preserve"> S/BRAZOS</t>
  </si>
  <si>
    <t>JOC 0 028 A00 1270</t>
  </si>
  <si>
    <t>ROHL680803MDFDRD13</t>
  </si>
  <si>
    <t>L-141212ROM</t>
  </si>
  <si>
    <t>JOC 0 028 O00 1272</t>
  </si>
  <si>
    <t>505B TM</t>
  </si>
  <si>
    <t>MXL0490TN0</t>
  </si>
  <si>
    <t>A984</t>
  </si>
  <si>
    <t>HP S1933</t>
  </si>
  <si>
    <t>CNC049QFGY</t>
  </si>
  <si>
    <t>539130-161</t>
  </si>
  <si>
    <t>BAUVT0AHHZC15W</t>
  </si>
  <si>
    <t>JOC 0 028 O00 1273</t>
  </si>
  <si>
    <t>MXL1311V1M</t>
  </si>
  <si>
    <t>CNC116R5BK</t>
  </si>
  <si>
    <t>BAUVT0AHH0Q6FM</t>
  </si>
  <si>
    <t>265986-011</t>
  </si>
  <si>
    <t>FATSK0JUJZ7JPU</t>
  </si>
  <si>
    <t>JOC 0 028 O00 1274</t>
  </si>
  <si>
    <t>MXL0490TR0</t>
  </si>
  <si>
    <t>CNC049QGQD</t>
  </si>
  <si>
    <t>BAUVT0AMSZJ00A</t>
  </si>
  <si>
    <t>FATSK0KDRZG81D</t>
  </si>
  <si>
    <t>JOC 0 028 O00 1275</t>
  </si>
  <si>
    <t>MXL0490TR9</t>
  </si>
  <si>
    <t>CNC111RRRS</t>
  </si>
  <si>
    <t>BAUVT0AMSZJ0H4</t>
  </si>
  <si>
    <t>FATSK0KDRZ67MV</t>
  </si>
  <si>
    <t>JOC 0 028 O00 1276</t>
  </si>
  <si>
    <t>SMXL400QZW</t>
  </si>
  <si>
    <t>CNC049QG6Q</t>
  </si>
  <si>
    <t>BAUVT0AHHZC9KT</t>
  </si>
  <si>
    <t>FATSK0JAUZ576Y</t>
  </si>
  <si>
    <t>JOC 0 028 H00 1294</t>
  </si>
  <si>
    <t xml:space="preserve">BOMBA DE AGUA A GASOLINA </t>
  </si>
  <si>
    <t>TRUPER</t>
  </si>
  <si>
    <t>MOBO-2</t>
  </si>
  <si>
    <t>BENHUMEA OCADIZ MARIO ERASTO</t>
  </si>
  <si>
    <t>JOC 0 028 H00 1298</t>
  </si>
  <si>
    <t>PLANTA P/SOLDAR</t>
  </si>
  <si>
    <t>TH250 INFRA</t>
  </si>
  <si>
    <t>CANDIDO REYES CORDERO</t>
  </si>
  <si>
    <t>JOC 0 028 L00 1299</t>
  </si>
  <si>
    <t>GIGS820610HMCLMM00</t>
  </si>
  <si>
    <t>PROM 4000 SFF LK 554LT</t>
  </si>
  <si>
    <t>SMXL1220XT7</t>
  </si>
  <si>
    <t>A1010</t>
  </si>
  <si>
    <t>HP PAVILION</t>
  </si>
  <si>
    <t>S1933</t>
  </si>
  <si>
    <t>CNC111RTHD</t>
  </si>
  <si>
    <t>417441-002</t>
  </si>
  <si>
    <t>FATSQ0C670N804</t>
  </si>
  <si>
    <t>JOC 0 028 H00 1301</t>
  </si>
  <si>
    <t>CAMIONETA MINICOMPACTADORA DE 5 T.</t>
  </si>
  <si>
    <t>DOGE RAM 400</t>
  </si>
  <si>
    <t>3D6WN5ET4AG149594</t>
  </si>
  <si>
    <t>A 14988</t>
  </si>
  <si>
    <t>GUILLERMO PRIETO Y COMPAÑÍA, S.A. DE C.V.</t>
  </si>
  <si>
    <t>JOC 0 028 B00 1302</t>
  </si>
  <si>
    <t>100B</t>
  </si>
  <si>
    <t>4CS11209TX</t>
  </si>
  <si>
    <t>A 322</t>
  </si>
  <si>
    <t>MAURICIO NAVARRETE FRANCO</t>
  </si>
  <si>
    <t>505062-001REV.B</t>
  </si>
  <si>
    <t>PSA1104031985</t>
  </si>
  <si>
    <t>BAUVTOAHH0F34X</t>
  </si>
  <si>
    <t>JOC 0 028 L00 1303</t>
  </si>
  <si>
    <t>SATM790501MMCNLY03</t>
  </si>
  <si>
    <t>JOC 0 028 L00 1304</t>
  </si>
  <si>
    <t>JOC 0 028 L00 1306</t>
  </si>
  <si>
    <t>CUGD880710</t>
  </si>
  <si>
    <t>JOC 0 028 L00 1307</t>
  </si>
  <si>
    <t>JOC 0 028 L00 1309</t>
  </si>
  <si>
    <t>GARV850131MMCRYR01</t>
  </si>
  <si>
    <t>JOC 0 028 L00 1310</t>
  </si>
  <si>
    <t>JOC 0 028 L00 1312</t>
  </si>
  <si>
    <t>JOC 0 028 L00 1313</t>
  </si>
  <si>
    <t>JOC 0 028 L00 1315</t>
  </si>
  <si>
    <t>SACR410517</t>
  </si>
  <si>
    <t>JOC 0 028 L00 1316</t>
  </si>
  <si>
    <t>JOC 0 028 L00 1318</t>
  </si>
  <si>
    <t>JOC 0 028 L00 1319</t>
  </si>
  <si>
    <t xml:space="preserve">MESA ESQUINERA </t>
  </si>
  <si>
    <t>M6990</t>
  </si>
  <si>
    <t>JOC 0 028 L00 1320</t>
  </si>
  <si>
    <t>JOC 0 028 L00 1322</t>
  </si>
  <si>
    <t>JOC 0 028 L00 1323</t>
  </si>
  <si>
    <t>JOC 0 028 L00 1325</t>
  </si>
  <si>
    <t>JOC 0 028 L00 1326</t>
  </si>
  <si>
    <t>JOC 0 028 L00 1328</t>
  </si>
  <si>
    <t>SAOG810609</t>
  </si>
  <si>
    <t>JOC 0 028 L00 1329</t>
  </si>
  <si>
    <t>JOC 0 028 L00 1331</t>
  </si>
  <si>
    <t>BAMG840424</t>
  </si>
  <si>
    <t>JOC 0 028 L00 1332</t>
  </si>
  <si>
    <t>JOC 0 028 L00 1334</t>
  </si>
  <si>
    <t>SAGS840721HMCNNL05</t>
  </si>
  <si>
    <t>JOC 0 028 L00 1335</t>
  </si>
  <si>
    <t>JOC 0 028 D00 1337</t>
  </si>
  <si>
    <t>DUSJ781007HMCRNV11</t>
  </si>
  <si>
    <t>MESA PLEGABLE 1/10</t>
  </si>
  <si>
    <t>LIFETIME</t>
  </si>
  <si>
    <t>CACG265570</t>
  </si>
  <si>
    <t>NUEVA WAL MART DE MEXICO, S. DE R. L. DE C. V.</t>
  </si>
  <si>
    <t>MESA PLEGABLE 2/10</t>
  </si>
  <si>
    <t>JOC 0 028 L00 1340</t>
  </si>
  <si>
    <t xml:space="preserve">CONTADOR VARELA </t>
  </si>
  <si>
    <t>JOC 0 028 L00 1341</t>
  </si>
  <si>
    <t>JOC 0 028 L00 1343</t>
  </si>
  <si>
    <t>CUCR830817HMCRRF04</t>
  </si>
  <si>
    <t>JOC 0 028 L00 1344</t>
  </si>
  <si>
    <t>JOC 0 028 L00 1346</t>
  </si>
  <si>
    <t>JOC 0 028 L00 1347</t>
  </si>
  <si>
    <t>JOC 0 028 L00 1349</t>
  </si>
  <si>
    <t>JOC 0 028 L00 1350</t>
  </si>
  <si>
    <t>JOC 0 028 L00 1352</t>
  </si>
  <si>
    <t>SACS700420HMCNRM04</t>
  </si>
  <si>
    <t>JOC 0 028 L00 1353</t>
  </si>
  <si>
    <t>JOC 0 028 L00 1355</t>
  </si>
  <si>
    <t xml:space="preserve">C/MESA P/3COMPUTADORAS </t>
  </si>
  <si>
    <t>JOC 0 028 L00 1362</t>
  </si>
  <si>
    <t>VEGF610705MMCLLL02</t>
  </si>
  <si>
    <t>R-105</t>
  </si>
  <si>
    <t>JOC 0 028 L00 1363</t>
  </si>
  <si>
    <t>JOC 0 028 L00 1364</t>
  </si>
  <si>
    <t>FOLC760827MMCLPR07</t>
  </si>
  <si>
    <t>JOC 0 028 D00 1374</t>
  </si>
  <si>
    <t>OECE690605MMCRRL01</t>
  </si>
  <si>
    <t>505MT (LK652LT)</t>
  </si>
  <si>
    <t>MXL1311V1H</t>
  </si>
  <si>
    <t>A1751</t>
  </si>
  <si>
    <t>CNC122NYQ9</t>
  </si>
  <si>
    <t>BAUVT0AHH0Q4I5</t>
  </si>
  <si>
    <t>JOC 0 028 F00 1375</t>
  </si>
  <si>
    <t>SACR760803MMCNRY01</t>
  </si>
  <si>
    <t>MXL1311V1Q</t>
  </si>
  <si>
    <t>A1752</t>
  </si>
  <si>
    <t>CNC116R611</t>
  </si>
  <si>
    <t>JOC 0 028 A00 1386</t>
  </si>
  <si>
    <t>ESCRITORIO  EJECUTIVO</t>
  </si>
  <si>
    <t>C/DOBLE CAJONERA</t>
  </si>
  <si>
    <t>220X90</t>
  </si>
  <si>
    <t>E-1222</t>
  </si>
  <si>
    <t>JOC 0 028 A00 1387</t>
  </si>
  <si>
    <t xml:space="preserve">MUEBLE LATERAL </t>
  </si>
  <si>
    <t>SECRETARIAL</t>
  </si>
  <si>
    <t>120X45X63</t>
  </si>
  <si>
    <t>LS-1120</t>
  </si>
  <si>
    <t>JOC 0 028 A00 1388</t>
  </si>
  <si>
    <t>SELLON EJECUTIVO</t>
  </si>
  <si>
    <t>MECANISMO KENEE-TLT 4 POS</t>
  </si>
  <si>
    <t>SILLE RP-8000</t>
  </si>
  <si>
    <t>JOC 0 028 A00 1389</t>
  </si>
  <si>
    <t>SILLON 1/4</t>
  </si>
  <si>
    <t>VISITA</t>
  </si>
  <si>
    <t>SILLE RP-8005</t>
  </si>
  <si>
    <t>JOC 0 028 A00 1390</t>
  </si>
  <si>
    <t>SILLON 2/4</t>
  </si>
  <si>
    <t>JOC 0 028 A00 1391</t>
  </si>
  <si>
    <t>SILLON 3/4</t>
  </si>
  <si>
    <t>JOC 0 028 A00 1392</t>
  </si>
  <si>
    <t>SILLON 4/4</t>
  </si>
  <si>
    <t>JOC 0 028 A00 1393</t>
  </si>
  <si>
    <t>SOFA</t>
  </si>
  <si>
    <t>TRES PLAZAS</t>
  </si>
  <si>
    <t>VINIL NEGRO</t>
  </si>
  <si>
    <t>SO-4230</t>
  </si>
  <si>
    <t>JOC 0 028 A00 1394</t>
  </si>
  <si>
    <t>INDIVIDUAL</t>
  </si>
  <si>
    <t>SI-4100</t>
  </si>
  <si>
    <t>JOC 0 028 A00 1395</t>
  </si>
  <si>
    <t>JOC 0 028 A00 1396</t>
  </si>
  <si>
    <t>MESA CENTRO</t>
  </si>
  <si>
    <t>140X50X40</t>
  </si>
  <si>
    <t>MC-1140</t>
  </si>
  <si>
    <t>JOC 0 028 A00 1398</t>
  </si>
  <si>
    <t>CUATRO GAVETAS</t>
  </si>
  <si>
    <t>AR-1448</t>
  </si>
  <si>
    <t>JOC 0 028 L00 1399</t>
  </si>
  <si>
    <t>COMODA</t>
  </si>
  <si>
    <t>CON 2 PTAS</t>
  </si>
  <si>
    <t>Y 3 CAJONES</t>
  </si>
  <si>
    <t>C-13152PC</t>
  </si>
  <si>
    <t>JOC 0 028 A00 1400</t>
  </si>
  <si>
    <t>C/2 PTAS LAMINADO</t>
  </si>
  <si>
    <t>CON 2 CAJONES DE 60X47X212</t>
  </si>
  <si>
    <t>L-146212ARPM</t>
  </si>
  <si>
    <t>JOC 0 028 F00 1401</t>
  </si>
  <si>
    <t>HEPA890716MMCRDL03</t>
  </si>
  <si>
    <t>CON CAJONERA</t>
  </si>
  <si>
    <t>R120X60X72</t>
  </si>
  <si>
    <t>ER -13160</t>
  </si>
  <si>
    <t>JOC 0 028 F00 1403</t>
  </si>
  <si>
    <t>MIJR690904MMCRSF05</t>
  </si>
  <si>
    <t>R 160X875X72</t>
  </si>
  <si>
    <t>ER-13180</t>
  </si>
  <si>
    <t>JOC 0 028 F00 1405</t>
  </si>
  <si>
    <t>R 180X80X72</t>
  </si>
  <si>
    <t>PT CAJ</t>
  </si>
  <si>
    <t>E-6120CP</t>
  </si>
  <si>
    <t>JOC 0 028 F00 1406</t>
  </si>
  <si>
    <t>SILLON EJECUTIVO</t>
  </si>
  <si>
    <t>RESPALDO BAJO</t>
  </si>
  <si>
    <t>BRAZO PLA</t>
  </si>
  <si>
    <t>SI-85P</t>
  </si>
  <si>
    <t>JOC 0 028 F00 1407</t>
  </si>
  <si>
    <t>TRES GAVETAS</t>
  </si>
  <si>
    <t>AR6348</t>
  </si>
  <si>
    <t>JOC 0 028 K00 1412</t>
  </si>
  <si>
    <t>"B" 160X75X72</t>
  </si>
  <si>
    <t>C/FRENTE</t>
  </si>
  <si>
    <t>EPB-13160 FR</t>
  </si>
  <si>
    <t>JOC 0 028 K00 1413</t>
  </si>
  <si>
    <t>C/ CAJONERA LATERAL  FIJA</t>
  </si>
  <si>
    <t>JOC 0 028 K00 1414</t>
  </si>
  <si>
    <t>60X52X180</t>
  </si>
  <si>
    <t>C/ PTAS COMPLETAS</t>
  </si>
  <si>
    <t>CL-13060P</t>
  </si>
  <si>
    <t>JOC 0 028 K00 1418</t>
  </si>
  <si>
    <t>AEJE760701MMCNVV05</t>
  </si>
  <si>
    <t>CENTRO DE TRABAJO</t>
  </si>
  <si>
    <t>C/ LIBRERO PUERTA ALETA</t>
  </si>
  <si>
    <t>ESCRITO C/PORTA CPU</t>
  </si>
  <si>
    <t>C/PANEL DE 16 DE ALTO (3 PZS UNIDAS)</t>
  </si>
  <si>
    <t>JOC 0 028 K00 1419</t>
  </si>
  <si>
    <t>JOC 0 028 K00 1423</t>
  </si>
  <si>
    <t>CUMA761007HMCRRL07</t>
  </si>
  <si>
    <t>Y PORTA CPU</t>
  </si>
  <si>
    <t>C/ CERRADURA NEGRO PTA CEREZO</t>
  </si>
  <si>
    <t>JOC 0 028 K00 1425</t>
  </si>
  <si>
    <t>MECP841213HMCNDD01</t>
  </si>
  <si>
    <t>JOC 0 028 K00 1427</t>
  </si>
  <si>
    <t>PECJ800628HMCRHR03</t>
  </si>
  <si>
    <t>JOC 0 028 K00 1429</t>
  </si>
  <si>
    <t>HEGE620518HMCRTL08</t>
  </si>
  <si>
    <t>JOC 0 028 K00 1431</t>
  </si>
  <si>
    <t>NIVN551030HMCTYM08</t>
  </si>
  <si>
    <t>JOC 0 028 K00 1433</t>
  </si>
  <si>
    <t>JOC 0 028 K00 1435</t>
  </si>
  <si>
    <t>JOC 0 028 K00 1437</t>
  </si>
  <si>
    <t>JOC 0 028 K00 1439</t>
  </si>
  <si>
    <t>NEG FR CEREZO</t>
  </si>
  <si>
    <t>JOC 0 028 K00 1440</t>
  </si>
  <si>
    <t>JOC 0 028 K00 1441</t>
  </si>
  <si>
    <t>JOC 0 028 K00 1442</t>
  </si>
  <si>
    <t>JOC 0 028 K00 1443</t>
  </si>
  <si>
    <t>COMODA  L</t>
  </si>
  <si>
    <t>80*200*40 C/ 4 PUERTAS</t>
  </si>
  <si>
    <t>NEGRO PTA CEREZO</t>
  </si>
  <si>
    <t>CL-6080P</t>
  </si>
  <si>
    <t>JOC 0 028 K00 1444</t>
  </si>
  <si>
    <t>COMODA L</t>
  </si>
  <si>
    <t>JOC 0 028 Q00 1281</t>
  </si>
  <si>
    <t>AMBULANCIA</t>
  </si>
  <si>
    <t>1FTNE1EW9CDA30640</t>
  </si>
  <si>
    <t>FNS1801</t>
  </si>
  <si>
    <t>JOC 0 028 L00 1283</t>
  </si>
  <si>
    <t xml:space="preserve"> ACER</t>
  </si>
  <si>
    <t>VM6610G-MO10W</t>
  </si>
  <si>
    <t>PSVCCP3002147022FD92</t>
  </si>
  <si>
    <t>A2640</t>
  </si>
  <si>
    <t>G185HVB</t>
  </si>
  <si>
    <t>ETLNT080021480047742</t>
  </si>
  <si>
    <t>JOC 0 028 Q00 1284</t>
  </si>
  <si>
    <t>S5-1010LA</t>
  </si>
  <si>
    <t>SMXX1260BRC</t>
  </si>
  <si>
    <t>A2762</t>
  </si>
  <si>
    <t>JOC 0 028 A02 1285</t>
  </si>
  <si>
    <t>NAAV820605MMCVNR09</t>
  </si>
  <si>
    <t xml:space="preserve">ESCRITORIO </t>
  </si>
  <si>
    <t xml:space="preserve">C/ MESA P/ COMPUTADORA </t>
  </si>
  <si>
    <t>C/ CAJONERA</t>
  </si>
  <si>
    <t>D00 102</t>
  </si>
  <si>
    <t>JOC 0 028 A02 1286</t>
  </si>
  <si>
    <t xml:space="preserve">C/ COMODA VACIA </t>
  </si>
  <si>
    <t>JOC 0 028 A02 1287</t>
  </si>
  <si>
    <t xml:space="preserve">RESPALDO BAJO </t>
  </si>
  <si>
    <t>JOC 0 028 A02 1290</t>
  </si>
  <si>
    <t>PECM760712MMCRDR03</t>
  </si>
  <si>
    <t>ESCRITORIO R</t>
  </si>
  <si>
    <t>ER-13160</t>
  </si>
  <si>
    <t>JOC 0 028 A02 1449</t>
  </si>
  <si>
    <t xml:space="preserve">COMODA </t>
  </si>
  <si>
    <t>L 80X200X40</t>
  </si>
  <si>
    <t xml:space="preserve">C/4PUERTAS </t>
  </si>
  <si>
    <t>JOC 0 028 H00 1450</t>
  </si>
  <si>
    <t>JOC 0 028 H00 1451</t>
  </si>
  <si>
    <t>C/4 PUERTAS</t>
  </si>
  <si>
    <t>JOC 0 028 H00 1452</t>
  </si>
  <si>
    <t>C/4 GAVETAS</t>
  </si>
  <si>
    <t>AR-6448</t>
  </si>
  <si>
    <t>JOC 0 028 H00 1453</t>
  </si>
  <si>
    <t>JOC 0 028 H00 1457</t>
  </si>
  <si>
    <t>CEDG680301MMCRVD09</t>
  </si>
  <si>
    <t>MESA SEMI CIRCULAR</t>
  </si>
  <si>
    <t>P/2 COMPUTADORA</t>
  </si>
  <si>
    <t>124X62 28MM</t>
  </si>
  <si>
    <t>JOC 0 028 H00 1458</t>
  </si>
  <si>
    <t>JOC 0 028 H00 1460</t>
  </si>
  <si>
    <t>CUSM750709MMCRNR04</t>
  </si>
  <si>
    <t>JOC 0 028 D00 1464</t>
  </si>
  <si>
    <t>LIC. MARTIN</t>
  </si>
  <si>
    <t xml:space="preserve">C/MESA P/COMPUTADORA </t>
  </si>
  <si>
    <t xml:space="preserve">C/CAJONERA </t>
  </si>
  <si>
    <t>JOC 0 028 D00 1465</t>
  </si>
  <si>
    <t>JOC 0 028 D00 1467</t>
  </si>
  <si>
    <t>PROFRA. CLAUDIA</t>
  </si>
  <si>
    <t>ESCRITORIOR</t>
  </si>
  <si>
    <t>ER-13140</t>
  </si>
  <si>
    <t>JOC 0 028 D00 1470</t>
  </si>
  <si>
    <t>JOC 0 028 D00 1473</t>
  </si>
  <si>
    <t>JOC 0 028 Q00 1476</t>
  </si>
  <si>
    <t>PARARAYOS</t>
  </si>
  <si>
    <t>EN ACERO INOXIDABLE</t>
  </si>
  <si>
    <t>AISI 316(18/8/2)</t>
  </si>
  <si>
    <t>YNCLUYE MATERIALES PARA SU FUNCIONAMIENTO</t>
  </si>
  <si>
    <t xml:space="preserve">JULIA DELGADO DAVILA </t>
  </si>
  <si>
    <t>JOC 0 028 Q00 1477</t>
  </si>
  <si>
    <t xml:space="preserve">TORRE PARA COMUNICACIÓN AUXILIAR </t>
  </si>
  <si>
    <t>CLASET 35 C/HERRAJES</t>
  </si>
  <si>
    <t>LUCES DE PREVENCION EN PUNTA CON COPETE</t>
  </si>
  <si>
    <t>JOC 0 028 Q00 1478</t>
  </si>
  <si>
    <t>NO-BREAK</t>
  </si>
  <si>
    <t>ISB SOLABASIC</t>
  </si>
  <si>
    <t>NBKS1000</t>
  </si>
  <si>
    <t>JOC 0 028 Q00 1479</t>
  </si>
  <si>
    <t>VICA</t>
  </si>
  <si>
    <t>UPTEAM3000</t>
  </si>
  <si>
    <t>JOC 0 208 K00 1552</t>
  </si>
  <si>
    <t>AX1930-MO125</t>
  </si>
  <si>
    <t>PTSGAP8006202023323000</t>
  </si>
  <si>
    <t>A2929</t>
  </si>
  <si>
    <t>P186HV</t>
  </si>
  <si>
    <t>ETLPZ0W004201056964321</t>
  </si>
  <si>
    <t>KBUSBOB48915001450300100</t>
  </si>
  <si>
    <t>1490253D</t>
  </si>
  <si>
    <t>JOC 0 028 F00 1480</t>
  </si>
  <si>
    <t>DIRF490609HMCZDL00</t>
  </si>
  <si>
    <t>JOC 0 028 F00 1481</t>
  </si>
  <si>
    <t xml:space="preserve">ARCHIVERO DE  4 GAVETAS </t>
  </si>
  <si>
    <t>JOC 0 028 F00 1485</t>
  </si>
  <si>
    <t>CAMG690611HMCSRL04</t>
  </si>
  <si>
    <t>JOC 0 028 F00 1487</t>
  </si>
  <si>
    <t>JOC 0 028 F00 1489</t>
  </si>
  <si>
    <t>GAGR710507HMCRND04</t>
  </si>
  <si>
    <t>JOC 0 028 F00 1491</t>
  </si>
  <si>
    <t>GOHE850417MMCNRS05</t>
  </si>
  <si>
    <t>JOC 0 028 F00 1493</t>
  </si>
  <si>
    <t>GOSJ580407HMCNNS01</t>
  </si>
  <si>
    <t>JOC 0 028 F00 1495</t>
  </si>
  <si>
    <t>GOST700601MMCNNR07</t>
  </si>
  <si>
    <t>JOC 0 028 F00 1497</t>
  </si>
  <si>
    <t>MABL740120HMCRCN03</t>
  </si>
  <si>
    <t>JOC 0 028 F00 1499</t>
  </si>
  <si>
    <t>JOC 0 028 F00 1502</t>
  </si>
  <si>
    <t>JOC 0 028 F00 1504</t>
  </si>
  <si>
    <t>VAMJ700216HDFZRL01</t>
  </si>
  <si>
    <t>JOC 0 028 F00 1506</t>
  </si>
  <si>
    <t xml:space="preserve">ESCRITORIO R </t>
  </si>
  <si>
    <t>SIN CAJONERA</t>
  </si>
  <si>
    <t>E-6110SC</t>
  </si>
  <si>
    <t>110X60X72</t>
  </si>
  <si>
    <t>JOC 0 028 F00 1508</t>
  </si>
  <si>
    <t xml:space="preserve">MESA RECTANGULAR </t>
  </si>
  <si>
    <t>MM-13200</t>
  </si>
  <si>
    <t>200X90</t>
  </si>
  <si>
    <t>JOC 0 028 N01 1511</t>
  </si>
  <si>
    <t>BENJ590712HMCCVN00</t>
  </si>
  <si>
    <t>JOC 0 028 N01 1512</t>
  </si>
  <si>
    <t>ARENA PTA PERA</t>
  </si>
  <si>
    <t>JOC 0 028 N01 1513</t>
  </si>
  <si>
    <t>JOC 0 028 N01 1514</t>
  </si>
  <si>
    <t>JOC 0 028 N01 1517</t>
  </si>
  <si>
    <t>GIJA830803MMCLVR07</t>
  </si>
  <si>
    <t>JOC 0 028 N01 1518</t>
  </si>
  <si>
    <t>CON 2 PUERTAS</t>
  </si>
  <si>
    <t>C-6120</t>
  </si>
  <si>
    <t>CREDENZA 120X45X60</t>
  </si>
  <si>
    <t>JOC 0 028 F00 1522</t>
  </si>
  <si>
    <t xml:space="preserve">COMPACTADOR </t>
  </si>
  <si>
    <t>INTERNACIONAL 4300-210 HP</t>
  </si>
  <si>
    <t>3HAMMAARIBL399026</t>
  </si>
  <si>
    <t>5843, 5844, 5845</t>
  </si>
  <si>
    <t>REMOLQUES Y PLATAFORMAS DE TOLUCA S.A. DE C.V.</t>
  </si>
  <si>
    <t>JOC 0 028 Q00 1525</t>
  </si>
  <si>
    <t>CASCO ANTIBALA</t>
  </si>
  <si>
    <t>KEVLAR DE DUPONT NIVEL III-A</t>
  </si>
  <si>
    <t xml:space="preserve">GUSTAVO POLO DELGADO </t>
  </si>
  <si>
    <t>JOC 0 028 Q00 1526</t>
  </si>
  <si>
    <t>JOC 0 028 Q00 1527</t>
  </si>
  <si>
    <t>JOC 0 028 Q00 1528</t>
  </si>
  <si>
    <t>JOC 0 028 Q00 1529</t>
  </si>
  <si>
    <t>JOC 0 028 Q00 1530</t>
  </si>
  <si>
    <t>JOC 0 028 Q00 1531</t>
  </si>
  <si>
    <t>JOC 0 028 Q00 1532</t>
  </si>
  <si>
    <t>JOC 0 028 Q00 1533</t>
  </si>
  <si>
    <t>JOC 0 028 Q00 1534</t>
  </si>
  <si>
    <t>JOC 0 028 Q00 1535</t>
  </si>
  <si>
    <t>JOC 0 028 Q00 1536</t>
  </si>
  <si>
    <t>JOC 0 028 Q00 1537</t>
  </si>
  <si>
    <t>JOC 0 028 Q00 1538</t>
  </si>
  <si>
    <t>JOC 0 028 Q00 1539</t>
  </si>
  <si>
    <t>JOC 0 028 Q00 1540</t>
  </si>
  <si>
    <t>JOC 0 028 Q00 1541</t>
  </si>
  <si>
    <t>JOC 0 028 Q00 1542</t>
  </si>
  <si>
    <t>JOC 0 028 Q00 1543</t>
  </si>
  <si>
    <t>JOC 0 028 Q00 1544</t>
  </si>
  <si>
    <t>JOC 0 028 A02 1547</t>
  </si>
  <si>
    <t>P6-2105LA</t>
  </si>
  <si>
    <t>MXX21302GJ</t>
  </si>
  <si>
    <t>A4814</t>
  </si>
  <si>
    <t>CNC211PHZK</t>
  </si>
  <si>
    <t>JOC 0 028 F00 1548</t>
  </si>
  <si>
    <t>JCB</t>
  </si>
  <si>
    <t>3C PLUS</t>
  </si>
  <si>
    <t>JCB3C2TCK02004842</t>
  </si>
  <si>
    <t>TEL-00160</t>
  </si>
  <si>
    <t>AMECO SERVICES,  S. DE R.L. DE C.V.</t>
  </si>
  <si>
    <t>JOC 0 028 H00 1549</t>
  </si>
  <si>
    <t>ESCALERA REFORZADA</t>
  </si>
  <si>
    <t xml:space="preserve"> DE 20 ESCALONES </t>
  </si>
  <si>
    <t>JOC 0 028 O00 1550</t>
  </si>
  <si>
    <t>PRO1005A</t>
  </si>
  <si>
    <t>5CM20902RK</t>
  </si>
  <si>
    <t>A5563</t>
  </si>
  <si>
    <t>E450</t>
  </si>
  <si>
    <t>JOC 0 028 L00 1553</t>
  </si>
  <si>
    <t>VAPJ830715HMCZLN05</t>
  </si>
  <si>
    <t>DELL</t>
  </si>
  <si>
    <t>VOSTRO 470</t>
  </si>
  <si>
    <t>TAGFFM36V1</t>
  </si>
  <si>
    <t>A5276</t>
  </si>
  <si>
    <t>S2032</t>
  </si>
  <si>
    <t>CN414006M6</t>
  </si>
  <si>
    <t>KB212-B</t>
  </si>
  <si>
    <t>CN-0KHCC7-71616-21R-0H4S-A00</t>
  </si>
  <si>
    <t>JOC 0 028 D00 109 1554</t>
  </si>
  <si>
    <t>SAMA780421MMCNRL09</t>
  </si>
  <si>
    <t xml:space="preserve">C/ MESA PARA 3 COMPUTADORAS </t>
  </si>
  <si>
    <t>COLOR PERA</t>
  </si>
  <si>
    <t>JOC 0 028 D00 109 1558</t>
  </si>
  <si>
    <t>JOC 0 028 D00 109 1560</t>
  </si>
  <si>
    <t>JOC 0 028 D00 109 1563</t>
  </si>
  <si>
    <t>JOC 0 028 D00 109 1568</t>
  </si>
  <si>
    <t>ESCRITORIO P "B" 180X80X72</t>
  </si>
  <si>
    <t>COLOR ARENA Y PERA</t>
  </si>
  <si>
    <t>EPB-13180 FR</t>
  </si>
  <si>
    <t>JOC 0 028 D00 109 1569</t>
  </si>
  <si>
    <t>JOC 0 028 D00 109 1570</t>
  </si>
  <si>
    <t>C/ BRAZOS DE PLASTICO</t>
  </si>
  <si>
    <t>JOC 0 028 D00 109 1573</t>
  </si>
  <si>
    <t>MALL721009MMCRPZ02</t>
  </si>
  <si>
    <t>ESCRITORIO P "B" 140X68X72</t>
  </si>
  <si>
    <t>EPB-1314 FR</t>
  </si>
  <si>
    <t>JOC 0 028 D00 109 1575</t>
  </si>
  <si>
    <t>MIMB760606MMCRRT01</t>
  </si>
  <si>
    <t>JOC 0 028 D00 109 1577</t>
  </si>
  <si>
    <t>SACR640522MMCNHT02</t>
  </si>
  <si>
    <t>JOC 0 028 Q00 1580</t>
  </si>
  <si>
    <t>3N6DD23T9BK028606</t>
  </si>
  <si>
    <t xml:space="preserve">AUTOMOTRIZ TOLLOCAN , S. A DE C. V. </t>
  </si>
  <si>
    <t>JOC 0 028 Q00 1582</t>
  </si>
  <si>
    <t>3N6DD23T3BK036006</t>
  </si>
  <si>
    <t>JOC 0 028 Q00 1584</t>
  </si>
  <si>
    <t>3N6DB23T9BK041694</t>
  </si>
  <si>
    <t>JOC 0 028 Q00 1586</t>
  </si>
  <si>
    <t>3N6DD23T7AK024410</t>
  </si>
  <si>
    <t>JOC 0 028 Q00 1587</t>
  </si>
  <si>
    <t>3N6DD23T6AK024270</t>
  </si>
  <si>
    <t>JOC 0 028 Q00 1588</t>
  </si>
  <si>
    <t>3N6DD23TXAK024322</t>
  </si>
  <si>
    <t>JOC 0 028 Q00 1589</t>
  </si>
  <si>
    <t xml:space="preserve">CHALECO ANTIBALAS </t>
  </si>
  <si>
    <t>NIVEL III-A</t>
  </si>
  <si>
    <t>EN KEVLAR 30</t>
  </si>
  <si>
    <t>DE CAPAS/DUPONT</t>
  </si>
  <si>
    <t>JOC 0 028 Q00 1590</t>
  </si>
  <si>
    <t>JOC 0 028 Q00 1591</t>
  </si>
  <si>
    <t>JOC 0 028 Q00 1592</t>
  </si>
  <si>
    <t>JOC 0 028 Q00 1593</t>
  </si>
  <si>
    <t>JOC 0 028 Q00 1594</t>
  </si>
  <si>
    <t>JOC 0 028 Q00 1595</t>
  </si>
  <si>
    <t>JOC 0 028 Q00 1596</t>
  </si>
  <si>
    <t xml:space="preserve"> NIVEL III-A</t>
  </si>
  <si>
    <t>EN KEVLAR DE DUPONT</t>
  </si>
  <si>
    <t>JOC 0 028 Q00 2085</t>
  </si>
  <si>
    <t>MESA OVALADA 400X120 2PZ 3 BASES CRUCERO PERA/ARENA</t>
  </si>
  <si>
    <t>COOKMA S.A DE C.V</t>
  </si>
  <si>
    <t>MO-13400</t>
  </si>
  <si>
    <t>FC 1609</t>
  </si>
  <si>
    <t>EGRESOS</t>
  </si>
  <si>
    <t>JOC 0 028 B00 2075</t>
  </si>
  <si>
    <t>COMODA 152X52X72 C/2 PTAS 3 CAJONES PPA. PERA/ARENA</t>
  </si>
  <si>
    <t>JOC 0 028 Q00 2086</t>
  </si>
  <si>
    <t>SILLON EJECUTIVO RESPALDO BAJO BRAZO PLA NEGRO H</t>
  </si>
  <si>
    <t>JOC 0 028 Q00 2087</t>
  </si>
  <si>
    <t>JOC 0 028 Q00 2088</t>
  </si>
  <si>
    <t>JOC 0 028 Q00 2089</t>
  </si>
  <si>
    <t>JOC 0 028 Q00 2090</t>
  </si>
  <si>
    <t>JOC 0 028 Q00 2091</t>
  </si>
  <si>
    <t>JOC 0 028 Q00 2092</t>
  </si>
  <si>
    <t>JOC 0 028 Q00 2093</t>
  </si>
  <si>
    <t>JOC 0 028 Q00 2094</t>
  </si>
  <si>
    <t>JOC 0 028 Q00 2095</t>
  </si>
  <si>
    <t>JOC 0 028 Q00 2096</t>
  </si>
  <si>
    <t>JOC 0 028 Q00 2097</t>
  </si>
  <si>
    <t>JOC 0 028 Q00 2098</t>
  </si>
  <si>
    <t>JOC 0 028 Q00 2099</t>
  </si>
  <si>
    <t>JOC 0 028 D00 108 2101</t>
  </si>
  <si>
    <t>COMODA 80X200X40 CON PUERTAS ARENA PTA PERA</t>
  </si>
  <si>
    <t>JOC 0 028 B00 2074</t>
  </si>
  <si>
    <t>JOC 0 028 Q00 2108</t>
  </si>
  <si>
    <t>JOC 0 028 Q00 2109</t>
  </si>
  <si>
    <t>JOC 0 028 L00 1554</t>
  </si>
  <si>
    <t>IMPRESORA COLOR NEGRO</t>
  </si>
  <si>
    <t>VNB3N69808</t>
  </si>
  <si>
    <t>MEGA TECH</t>
  </si>
  <si>
    <t>JOC 0 028 Q00 2110</t>
  </si>
  <si>
    <t>LITERA CAMA</t>
  </si>
  <si>
    <t>LAMAS</t>
  </si>
  <si>
    <t>MULTICOLOR</t>
  </si>
  <si>
    <t>GENERAL DE MUEBLES</t>
  </si>
  <si>
    <t>JOC 0 028 Q00 2111</t>
  </si>
  <si>
    <t>675 BLANCA</t>
  </si>
  <si>
    <t>JOC 0 028 B00 2079</t>
  </si>
  <si>
    <t>ESCRITORIO R 200x90x72, 1 CAJON COLOR PERA/ARENA</t>
  </si>
  <si>
    <t>ER-13201</t>
  </si>
  <si>
    <t>FC 1684</t>
  </si>
  <si>
    <t>JOC 0 028 Q00 2116</t>
  </si>
  <si>
    <t>PUENTE CONECTOR 120x52x72 C/COSTADO</t>
  </si>
  <si>
    <t>PC-13120C</t>
  </si>
  <si>
    <t>JOC 0 028 Q00 2118</t>
  </si>
  <si>
    <t>COMODA L 80x200x40 CON PUERTAS</t>
  </si>
  <si>
    <t>JOC 0 028 Q00 2120</t>
  </si>
  <si>
    <t>SILLON EJECUTIVO RESPALDO ALTO BRAZO HOOK NEGRO</t>
  </si>
  <si>
    <t>JOC 0 028 Q00 2072</t>
  </si>
  <si>
    <t>SILLON BRAZOS PLASTICO BASE TRINEO</t>
  </si>
  <si>
    <t>JOC 0 028 Q00 2071</t>
  </si>
  <si>
    <t>JOC 0 028 Q00 2104</t>
  </si>
  <si>
    <t xml:space="preserve">ESCRITORIO R 160x75x72 1 CAJON </t>
  </si>
  <si>
    <t>FC 1691</t>
  </si>
  <si>
    <t>JOC 0 028 Q00 2121</t>
  </si>
  <si>
    <t>FC 1692</t>
  </si>
  <si>
    <t>JOC 0 028 Q00 2123</t>
  </si>
  <si>
    <t>JOC 0 028 D00 155 1806</t>
  </si>
  <si>
    <t>FC 1693</t>
  </si>
  <si>
    <t>JOC 0 028 D00 155 1807</t>
  </si>
  <si>
    <t>JOC 0 028 D00 155 1809</t>
  </si>
  <si>
    <t>JOC 0 028 D00 102 1548</t>
  </si>
  <si>
    <t>ESCRITORIO R 200x90x72 1 CAJON</t>
  </si>
  <si>
    <t>FC 1694</t>
  </si>
  <si>
    <t>D00 111</t>
  </si>
  <si>
    <t>JOC 0 028 D00 102 1549</t>
  </si>
  <si>
    <t>JOC 0 028 D00 102 1551</t>
  </si>
  <si>
    <t>JOC 0 028 D00 102 1552</t>
  </si>
  <si>
    <t>JOC 0 028 D00 102 1554</t>
  </si>
  <si>
    <t>JOC 0 028 D00 102 1555</t>
  </si>
  <si>
    <t>JOC 0 028 D00 102 1556</t>
  </si>
  <si>
    <t>JOC 0 028 D00 105 0001</t>
  </si>
  <si>
    <t>ESCRITORIO R 120x60x72 CAJONERA</t>
  </si>
  <si>
    <t>E-6120C</t>
  </si>
  <si>
    <t>FC 1695</t>
  </si>
  <si>
    <t>Q00 105</t>
  </si>
  <si>
    <t>JOC 0 028 D00 108 2039</t>
  </si>
  <si>
    <t>ESCRITORIO R 180x80x72 1 CAJON COLOR PERA</t>
  </si>
  <si>
    <t>FC 1680</t>
  </si>
  <si>
    <t>JOC 0 028 D00 108 2040</t>
  </si>
  <si>
    <t>JOC 0 028 D00 108 2048</t>
  </si>
  <si>
    <t>JOC 0 028 D00 108 2049</t>
  </si>
  <si>
    <t>JOC 0 028 D00 108 2041</t>
  </si>
  <si>
    <t>JOC 0 028 D00 108 2042</t>
  </si>
  <si>
    <t>SILLON EJECUTIVO RESPALDO BAJO BRAZO PLA NEGRO</t>
  </si>
  <si>
    <t>JOC 0 028 Q00 2172</t>
  </si>
  <si>
    <t xml:space="preserve">CAJONERA C/RODAJAS 2 CAJONES PAP 1 CAJON ARCHIVO ARENA </t>
  </si>
  <si>
    <t>FC 1682</t>
  </si>
  <si>
    <t>JOC 0 028 Q00 2173</t>
  </si>
  <si>
    <t>JOC 0 028 Q00 2189</t>
  </si>
  <si>
    <t>FC 1683</t>
  </si>
  <si>
    <t>JOC 0 028 Q00 2190</t>
  </si>
  <si>
    <t>JOC 0 028 Q00 2191</t>
  </si>
  <si>
    <t>COMODA L 60x200x40 CON PUERTAS ARENA</t>
  </si>
  <si>
    <t>CL-6060P</t>
  </si>
  <si>
    <t>JOC 0 028 Q00 2192</t>
  </si>
  <si>
    <t>JOC 0 028 Q00 2194</t>
  </si>
  <si>
    <t>MESA DE 120x60 EN 28MM PERA</t>
  </si>
  <si>
    <t>M-612060</t>
  </si>
  <si>
    <t>FC 1685</t>
  </si>
  <si>
    <t>JOC 0 028 Q00 2195</t>
  </si>
  <si>
    <t>JOC 0 028 Q00 2196</t>
  </si>
  <si>
    <t xml:space="preserve">COSTADO PARA MESA DE 70x45 19 MM </t>
  </si>
  <si>
    <t>COS-6045</t>
  </si>
  <si>
    <t>JOC 0 028 Q00 2197</t>
  </si>
  <si>
    <t>JOC 0 028 Q00 2198</t>
  </si>
  <si>
    <t>JOC 0 028 Q00 2202</t>
  </si>
  <si>
    <t>LIBRERO PUERTA ALETA 120x30x35 C/CERRADURA ARENA</t>
  </si>
  <si>
    <t>JOC 0 028 Q00 2203</t>
  </si>
  <si>
    <t>JOC 0 028 Q00 2204</t>
  </si>
  <si>
    <t>JOC 0 028 Q00 2205</t>
  </si>
  <si>
    <t>JOC 0 028 Q00 2206</t>
  </si>
  <si>
    <t>PORTATECLADO CORREDERA FULLTERER</t>
  </si>
  <si>
    <t>PT-6060F</t>
  </si>
  <si>
    <t>JOC 0 028 Q00 2207</t>
  </si>
  <si>
    <t>JOC 0 028 Q00 2208</t>
  </si>
  <si>
    <t>PORTA CPU 26x47 C/RUEDAS</t>
  </si>
  <si>
    <t>PCPU-47</t>
  </si>
  <si>
    <t>JOC 0 028 Q00 2209</t>
  </si>
  <si>
    <t>JOC 0 028 Q00 2067</t>
  </si>
  <si>
    <t>SOFA DE COJINES 2.30 TRES PZAS. NEGRO</t>
  </si>
  <si>
    <t>FC 1687</t>
  </si>
  <si>
    <t>JOC 0 028 Q00 2066</t>
  </si>
  <si>
    <t>JOC 0 028 Q00 2064</t>
  </si>
  <si>
    <t>JOC 0 028 B00 2065</t>
  </si>
  <si>
    <t>JOC 0 028 Q00 2212</t>
  </si>
  <si>
    <t>FC 1688</t>
  </si>
  <si>
    <t>JOC 0 028 Q00 2213</t>
  </si>
  <si>
    <t>JOC 0 028 Q00 2216</t>
  </si>
  <si>
    <t>JOC 0 028 Q00 2217</t>
  </si>
  <si>
    <t>SILLA APILABLE S/BRAZOS</t>
  </si>
  <si>
    <t>SA-50</t>
  </si>
  <si>
    <t>JOC 0 028 Q00 2219</t>
  </si>
  <si>
    <t>FC 1689</t>
  </si>
  <si>
    <t>JOC 0 028 Q00 2221</t>
  </si>
  <si>
    <t>FC 1690</t>
  </si>
  <si>
    <t>JOC 0 028 Q00 2222</t>
  </si>
  <si>
    <t>JOC 0 028 Q00 2223</t>
  </si>
  <si>
    <t>PORTATECLADO FULLTERER</t>
  </si>
  <si>
    <t>PT-13000F</t>
  </si>
  <si>
    <t>JOC 0 028 Q00 2224</t>
  </si>
  <si>
    <t>JOC 0 028 Q00 2226</t>
  </si>
  <si>
    <t>JOC 0 028 B00 2076</t>
  </si>
  <si>
    <t>JOC 0 028 B00 2077</t>
  </si>
  <si>
    <t>JOC 0 028 A00 101 2083</t>
  </si>
  <si>
    <t>GOGI781025HMCMMV06</t>
  </si>
  <si>
    <t>PANTALLA LCD 40 PULG.</t>
  </si>
  <si>
    <t>SAMSUNG</t>
  </si>
  <si>
    <t>LN37A330JIDXZX</t>
  </si>
  <si>
    <t>AM6C3Q301497Y</t>
  </si>
  <si>
    <t>VIDEO JAQS´Z</t>
  </si>
  <si>
    <t>JOC 0 028 Q00 2227</t>
  </si>
  <si>
    <t>TORRE DE 12 MTS INCLUYE PINTURA REGLAMENTARIA</t>
  </si>
  <si>
    <t>TELE REDES</t>
  </si>
  <si>
    <t>TELE REDES NEVADO</t>
  </si>
  <si>
    <t>JOC 0 028 Q00 2228</t>
  </si>
  <si>
    <t>JOC 0 028 Q00 2229</t>
  </si>
  <si>
    <t>JOC 0 028 Q00 2230</t>
  </si>
  <si>
    <t>JOC 0 028 Q00 2231</t>
  </si>
  <si>
    <t>RADIO MOVIL</t>
  </si>
  <si>
    <t>KENWOOD</t>
  </si>
  <si>
    <t>TK-8302</t>
  </si>
  <si>
    <t>JOC 0 028 Q00 2232</t>
  </si>
  <si>
    <t>JOC 0 028 Q00 2233</t>
  </si>
  <si>
    <t>FUENTE REGULADA</t>
  </si>
  <si>
    <t>ASTRON</t>
  </si>
  <si>
    <t>RS20A</t>
  </si>
  <si>
    <t>JOC 0 028 Q00 2234</t>
  </si>
  <si>
    <t>JOC 0 028 A00 101 2084</t>
  </si>
  <si>
    <t xml:space="preserve">CÁMARA DIGITAL </t>
  </si>
  <si>
    <t>CANNON</t>
  </si>
  <si>
    <t>EOS 30D</t>
  </si>
  <si>
    <t>B6-E2N</t>
  </si>
  <si>
    <t>JOC 0 028 Q00 2235</t>
  </si>
  <si>
    <t>MAJM700610HMCTRR08</t>
  </si>
  <si>
    <t>SISTEMA PURIFICADOR DE AGUA</t>
  </si>
  <si>
    <t>AMWAY</t>
  </si>
  <si>
    <t>SPRING DS</t>
  </si>
  <si>
    <t>S/N</t>
  </si>
  <si>
    <t>JOC 0 028 A00 2085</t>
  </si>
  <si>
    <t>JOC 0 028 A00 2086</t>
  </si>
  <si>
    <t>SUBURBAN NEGRA</t>
  </si>
  <si>
    <t>CHEVROLET</t>
  </si>
  <si>
    <t>1GNSC8E09DR348332</t>
  </si>
  <si>
    <t>CHEVY SAN CARLOS, S.A DE C.V</t>
  </si>
  <si>
    <t>JOC 0 028 Q00 2236</t>
  </si>
  <si>
    <t xml:space="preserve">CAMA -LITERA </t>
  </si>
  <si>
    <t>SAN JUAN</t>
  </si>
  <si>
    <t>JOC 0 028 B01 2081</t>
  </si>
  <si>
    <t xml:space="preserve">ENGARGOLADORA </t>
  </si>
  <si>
    <t>KOMBO</t>
  </si>
  <si>
    <t>POSE/6294346</t>
  </si>
  <si>
    <t>OFFICE DEPOT</t>
  </si>
  <si>
    <t>JOC 0 028 A00 101 2087</t>
  </si>
  <si>
    <t>LÁMPARA PARA VIDEO LEDS ILUMINACIÓN CON PILA SONY INFOLITHIUM Y CARGADOR</t>
  </si>
  <si>
    <t>NP-FM30</t>
  </si>
  <si>
    <t>JOC 0 028 A00 101 2088</t>
  </si>
  <si>
    <t>VIDEO CAMARA HD, CON MEMORIA STICK, CARGADOR Y PILA INTEGRADA</t>
  </si>
  <si>
    <t>JOC 0 028 F00 1552</t>
  </si>
  <si>
    <t xml:space="preserve">DESBROZADORA A GASOLINA 17´´ </t>
  </si>
  <si>
    <t>SURTEK</t>
  </si>
  <si>
    <t>43CC</t>
  </si>
  <si>
    <t>E-012828</t>
  </si>
  <si>
    <t>LA CARREDANA</t>
  </si>
  <si>
    <t>JOC 0 028 D00 1476</t>
  </si>
  <si>
    <t>PAQUETE DE JUEGO INFANTIL Y 2 EJERCITADORES</t>
  </si>
  <si>
    <t>COMERCIALIZADORA DE ESTRUCTURAS Y JUEGOS PLAYRUBERT</t>
  </si>
  <si>
    <t>JOC 0 028 A00 101 2089</t>
  </si>
  <si>
    <t>JENNIFER GUADALUPE QUIJADA SUÁREZ</t>
  </si>
  <si>
    <t>TRIPIE PARA CÁMARA PROFESIONAL</t>
  </si>
  <si>
    <t>JOC 0 028 Q00 2237</t>
  </si>
  <si>
    <t>MARGARITO MATEOS GERONIMO</t>
  </si>
  <si>
    <t>LITERA</t>
  </si>
  <si>
    <t>PROVASA COOKIE</t>
  </si>
  <si>
    <t>TIENDAS CHEDRAUI S.A DE C.V</t>
  </si>
  <si>
    <t>JOC 0 028 L00 1556</t>
  </si>
  <si>
    <t>HP ALL IN ONE</t>
  </si>
  <si>
    <t>PRO ONE 600</t>
  </si>
  <si>
    <t>MXL4010CXL</t>
  </si>
  <si>
    <t>LA SEVILLANA .SA DE CV.</t>
  </si>
  <si>
    <t>JOC 0 028 L00 1558</t>
  </si>
  <si>
    <t>COMPUTADORA HP ALL IN ONE</t>
  </si>
  <si>
    <t>MXL4010CYR</t>
  </si>
  <si>
    <t>LA SEVILLANA S.A DE C.V</t>
  </si>
  <si>
    <t>JOC 0 028 F00 1553</t>
  </si>
  <si>
    <t>SUMINISTRO Y MONTAJE DE CANASTILLA TELESCOPICA</t>
  </si>
  <si>
    <t>B468</t>
  </si>
  <si>
    <t>PROMOTORA Y COMERCIALIZADORA DE MATERIALES S.A DE C.V</t>
  </si>
  <si>
    <t xml:space="preserve">H00 </t>
  </si>
  <si>
    <t>JOC 0 028 Q00 2238</t>
  </si>
  <si>
    <t>LITERA INDIV.</t>
  </si>
  <si>
    <t>8102 CHO</t>
  </si>
  <si>
    <t>TIENDAS COMERCIAL MEXICANA S.A DE C.V</t>
  </si>
  <si>
    <t>JOC 0 028 Q00 2239</t>
  </si>
  <si>
    <t>NO BREAK Y REGULADOR</t>
  </si>
  <si>
    <t>PROVEEDORA PAPELERA COMPUTACIONAL LA SEVILLANA S.A DE C.V</t>
  </si>
  <si>
    <t>JOC 0 028 L00 1559</t>
  </si>
  <si>
    <t>EQUIPO DE COMPUTO</t>
  </si>
  <si>
    <t>ELITE DESK 800 MT</t>
  </si>
  <si>
    <t>6CM4020MP7</t>
  </si>
  <si>
    <t>JOC 0 028 A00 101 2091</t>
  </si>
  <si>
    <t>BAFLE CON SALIDA PARA SD/USB</t>
  </si>
  <si>
    <t>BAF-1585</t>
  </si>
  <si>
    <t>AB 19541</t>
  </si>
  <si>
    <t>JOC 0 028 Q00 2240</t>
  </si>
  <si>
    <t xml:space="preserve">REPETIDOR </t>
  </si>
  <si>
    <t>NX850H</t>
  </si>
  <si>
    <t>JOSE ARTURO PICHARDO RAMIREZ</t>
  </si>
  <si>
    <t>JOC 0 028 Q00 2241</t>
  </si>
  <si>
    <t>NX-340</t>
  </si>
  <si>
    <t>1244 02</t>
  </si>
  <si>
    <t>JOC 0 028 Q00 2243</t>
  </si>
  <si>
    <t>JETTA CLASSICO-CL AA STD</t>
  </si>
  <si>
    <t>Volkswagen</t>
  </si>
  <si>
    <t>3VW1V49M1FM007156</t>
  </si>
  <si>
    <t>MINICAR TOLUCA S.A DE C.V</t>
  </si>
  <si>
    <t>JOC 0 028 Q00 2244</t>
  </si>
  <si>
    <t>3VW1V49M7FM005993</t>
  </si>
  <si>
    <t>MOBILIARIO Y EQUIPO DE OFICINA</t>
  </si>
  <si>
    <t>JOC 0 028 O00 0996</t>
  </si>
  <si>
    <t>SALE790427MDFNPV08</t>
  </si>
  <si>
    <t>RADIOGRABADORA</t>
  </si>
  <si>
    <t>ZS-BTG909</t>
  </si>
  <si>
    <t>ELEKTRA DEL MILENIO SA DE CV</t>
  </si>
  <si>
    <t>JOC 0 028 O00 0997</t>
  </si>
  <si>
    <t>JOC 0 028 Q00 2245</t>
  </si>
  <si>
    <t>GOCA680727MMCNRN09</t>
  </si>
  <si>
    <t>PC DE ESCRITORIO</t>
  </si>
  <si>
    <t>PC .ACER ASPIRE ZC-602 /</t>
  </si>
  <si>
    <t>ASPIRE ZC-602</t>
  </si>
  <si>
    <t xml:space="preserve"> QCWB335</t>
  </si>
  <si>
    <t>POSE/15410176</t>
  </si>
  <si>
    <t>OFFICE DEPOT DE MÉXICO S.A DE C.V</t>
  </si>
  <si>
    <t>1245 02</t>
  </si>
  <si>
    <t>JOC 0 028 Q00 2246</t>
  </si>
  <si>
    <t>CHALECO BALISTICO NIVEL III PANELES DE KEVLAR</t>
  </si>
  <si>
    <t>A62</t>
  </si>
  <si>
    <t>GUSTAVO POLO DELGADO</t>
  </si>
  <si>
    <t>JOC 0 028 Q00 2247</t>
  </si>
  <si>
    <t>MAQUINARIA Y EQUIPO DE CONSTRUCCIÓN</t>
  </si>
  <si>
    <t>JOC 0 028 F00 1556</t>
  </si>
  <si>
    <t>TRONZADORA/ CORTADORA DE METALES 14 PGL</t>
  </si>
  <si>
    <t>CASA BENHUMEA</t>
  </si>
  <si>
    <t xml:space="preserve">MOBILIARIO Y EQUIPO DE ADMINISTRACIÓN </t>
  </si>
  <si>
    <t>JOC 0 028 A00 101 2092</t>
  </si>
  <si>
    <t>DISCO DURO DE 2TB</t>
  </si>
  <si>
    <t>SEAGATE</t>
  </si>
  <si>
    <t>EXPANSION</t>
  </si>
  <si>
    <t>NA4MRG37</t>
  </si>
  <si>
    <t>FLORES ORDOÑEZ YASLIN YATSIDI</t>
  </si>
  <si>
    <t>1241 04</t>
  </si>
  <si>
    <t>JOC 0 028 A00 1403</t>
  </si>
  <si>
    <t>MOMJ780406A17</t>
  </si>
  <si>
    <t>LAPTOP HP</t>
  </si>
  <si>
    <t>QUAD CORE A8</t>
  </si>
  <si>
    <t>5CD4075CMJ</t>
  </si>
  <si>
    <t>D-1732</t>
  </si>
  <si>
    <t>VALTEC</t>
  </si>
  <si>
    <t>JOC 0 028 E01 2012</t>
  </si>
  <si>
    <t>PECJ8006283E8</t>
  </si>
  <si>
    <t>IMPRESORA MULTIFUNCIONAL</t>
  </si>
  <si>
    <t>L-355</t>
  </si>
  <si>
    <t>S3YK362264</t>
  </si>
  <si>
    <t>PPC-15860</t>
  </si>
  <si>
    <t>LA SEVILLANA</t>
  </si>
  <si>
    <t>JOC 0 028 E01 2013</t>
  </si>
  <si>
    <t>VIDEO PROYECTOR</t>
  </si>
  <si>
    <t>S18</t>
  </si>
  <si>
    <t>TUAK4704404</t>
  </si>
  <si>
    <t>JOC 0 028 F00 2014</t>
  </si>
  <si>
    <t>DIRF490609MJ6</t>
  </si>
  <si>
    <t>ESMERILADORA</t>
  </si>
  <si>
    <t>BOSCH SUPER 9"</t>
  </si>
  <si>
    <t>1754-074</t>
  </si>
  <si>
    <t>JOC 0 028 F00 2015</t>
  </si>
  <si>
    <t xml:space="preserve">TALADRO </t>
  </si>
  <si>
    <t>112A V</t>
  </si>
  <si>
    <t>JOC 0 028 A00 1404</t>
  </si>
  <si>
    <t>COMPUTADORA ALL IN ONE</t>
  </si>
  <si>
    <t>AIO</t>
  </si>
  <si>
    <t>4CE4270V00</t>
  </si>
  <si>
    <t>PPC-17061</t>
  </si>
  <si>
    <t>JOC 0 028 D00 109 1579</t>
  </si>
  <si>
    <t>CAGE830101HMCRRD04</t>
  </si>
  <si>
    <t>IMPRESORA LASSER A COLOR</t>
  </si>
  <si>
    <t>125A</t>
  </si>
  <si>
    <t>CNB6G8N2XK</t>
  </si>
  <si>
    <t>JOC 0 028 Q00 2248</t>
  </si>
  <si>
    <t>LITERA CON COLCHON</t>
  </si>
  <si>
    <t>ELEKTRA DEL MILENIO S.A</t>
  </si>
  <si>
    <t>JOC 028 Q00 2251</t>
  </si>
  <si>
    <t>LITERA INDIVIDUAL</t>
  </si>
  <si>
    <t>RIO</t>
  </si>
  <si>
    <t>ELEKTRA DEL MILENIO SA. DE CV.</t>
  </si>
  <si>
    <t>JOC 028 Q00 2252</t>
  </si>
  <si>
    <t>MARGARITO MATEOS JERONIMO</t>
  </si>
  <si>
    <t>JETTA MK</t>
  </si>
  <si>
    <t>3VW1M1AJ5GM243068</t>
  </si>
  <si>
    <t>MINICAR TOLUCA</t>
  </si>
  <si>
    <t>JOC 028 Q00 2253</t>
  </si>
  <si>
    <t>VENTO</t>
  </si>
  <si>
    <t>MEX5G2608GT010862</t>
  </si>
  <si>
    <t>JOC 028 Q00 2254</t>
  </si>
  <si>
    <t>MEX5G2604GT022104</t>
  </si>
  <si>
    <t>JOC 028 Q00 2255</t>
  </si>
  <si>
    <t>RANGER PICK UP</t>
  </si>
  <si>
    <t>8AFBR5AA0F6297160</t>
  </si>
  <si>
    <t>AN000007118</t>
  </si>
  <si>
    <t>ECATEPEC S.A DE C.V</t>
  </si>
  <si>
    <t>JOC 0 028 A00 100 000</t>
  </si>
  <si>
    <t>JENNIFER GPE QUIJADA SUÁREZ</t>
  </si>
  <si>
    <t>LAP TOP</t>
  </si>
  <si>
    <t>E1-2100</t>
  </si>
  <si>
    <t>5CD43253F3</t>
  </si>
  <si>
    <t>A00 100</t>
  </si>
  <si>
    <t>JOC 0 028 D00 109 001</t>
  </si>
  <si>
    <t>BEATRIZ MIRANDA MIRANDA</t>
  </si>
  <si>
    <t>COMPUTADORA HACER</t>
  </si>
  <si>
    <t>MOD.AZ1-611MW41</t>
  </si>
  <si>
    <t>DQSZ2AL00750701F3930</t>
  </si>
  <si>
    <t>A5592</t>
  </si>
  <si>
    <t>LAURA LEON GARCIA</t>
  </si>
  <si>
    <t>JOC 0 028 E00 121 001</t>
  </si>
  <si>
    <t>MARIA ELENA ALCANTARA</t>
  </si>
  <si>
    <t>COMPUTADORA ACER</t>
  </si>
  <si>
    <t>DQSZ2AL0075090114E30</t>
  </si>
  <si>
    <t>1243 01</t>
  </si>
  <si>
    <t>MOB. Y EQUIPO DE CLINICAS Y HOSPITALES</t>
  </si>
  <si>
    <t>JOC 0 028 Q00 105 001</t>
  </si>
  <si>
    <t xml:space="preserve">ASPIRADOR PORTATIL </t>
  </si>
  <si>
    <t>7E-A</t>
  </si>
  <si>
    <t>N/A</t>
  </si>
  <si>
    <t>B400</t>
  </si>
  <si>
    <t>CASILDA GARCIA CARDENAS</t>
  </si>
  <si>
    <t>MAQUINARIA Y EQUIPO DIVERSO</t>
  </si>
  <si>
    <t>JOC 0 028 Q00 105 002</t>
  </si>
  <si>
    <t>MOTOSIERRA</t>
  </si>
  <si>
    <t>B403</t>
  </si>
  <si>
    <t>1246 06</t>
  </si>
  <si>
    <t>EQUIPO DE RADIO Y COMUNICACIÓN</t>
  </si>
  <si>
    <t>JOC 0 028 Q00 104 001</t>
  </si>
  <si>
    <t>RADIOS DE COMUNICACIÓN</t>
  </si>
  <si>
    <t>KENWOOD DIGITAL ANALOGICO</t>
  </si>
  <si>
    <t>DMRUHF400-470MHZ</t>
  </si>
  <si>
    <t>A27</t>
  </si>
  <si>
    <t>LEPAD DE MEXICO SA DE CV</t>
  </si>
  <si>
    <t>JOC 0 028 A00 101 001</t>
  </si>
  <si>
    <t>VIOLETA CRUZ SANCHEZ</t>
  </si>
  <si>
    <t>MICROFONO Y AMPLIFICADOR</t>
  </si>
  <si>
    <t xml:space="preserve">SHURE </t>
  </si>
  <si>
    <t>BETA87A</t>
  </si>
  <si>
    <t>GLANCOMER SA DE CV</t>
  </si>
  <si>
    <t>JOC 0 028 A00 152 001</t>
  </si>
  <si>
    <t>DAISY CALIXTO PONCE</t>
  </si>
  <si>
    <t>LAPTOP HP 240 W10 CEL N3050 4G 500GB 14" NO DVD</t>
  </si>
  <si>
    <t xml:space="preserve">ALIANZA PARTEM SA DE CV </t>
  </si>
  <si>
    <t>A00152</t>
  </si>
  <si>
    <t>JOC 0 028 A00 152 002</t>
  </si>
  <si>
    <t>JOC 0 028 A00 152 003</t>
  </si>
  <si>
    <t>JOC 0 028 A00 152 004</t>
  </si>
  <si>
    <t>PROYECTOR BENQ MS 504 3000 LUMEN</t>
  </si>
  <si>
    <t>JOC 0 028 A00 152 005</t>
  </si>
  <si>
    <t>MULTIFUNCIONALHP PRO 8610 TINTA C</t>
  </si>
  <si>
    <t>JOC 0 028 L00 119 001</t>
  </si>
  <si>
    <t>ALFREDO SANCHEZ BASILIO</t>
  </si>
  <si>
    <t>COMPUTADORA HP</t>
  </si>
  <si>
    <t>MXL5470MZ4</t>
  </si>
  <si>
    <t>PROVEEDORA PAPELERA COMPUTACIONAL LA SEVILLANA, SA DE CV</t>
  </si>
  <si>
    <t>L00119</t>
  </si>
  <si>
    <t>JOC 0 028 A00 152 009</t>
  </si>
  <si>
    <t>LIBRERO A REPISAS SERIE CLEAR</t>
  </si>
  <si>
    <t>CLEAR</t>
  </si>
  <si>
    <t>JOC 0 028 A00 152 010</t>
  </si>
  <si>
    <t>ESTANTE 4 REPISAS SERIE CLEAR</t>
  </si>
  <si>
    <t>JOC 0 028 A00 152 011</t>
  </si>
  <si>
    <t>JOC 0 028 A00 152 012</t>
  </si>
  <si>
    <t xml:space="preserve">1246 04 </t>
  </si>
  <si>
    <t>JOC 0 028 H00 125 001</t>
  </si>
  <si>
    <t>JESUS MONROY SANDOVAL</t>
  </si>
  <si>
    <t>PISTOLA DE CALOR TIPO LEISTER</t>
  </si>
  <si>
    <t>LEISTER</t>
  </si>
  <si>
    <t>CESAR SUAREZ ALVAREZ</t>
  </si>
  <si>
    <t>JOC 0 028 Q00 104 002</t>
  </si>
  <si>
    <t>CAMARAS INFRARROJAS INTERIOR Y EXTERIOR ALTA RESOLUCION</t>
  </si>
  <si>
    <t>LEPAD</t>
  </si>
  <si>
    <t>A30</t>
  </si>
  <si>
    <t>JOC 0 028 Q00 104 003</t>
  </si>
  <si>
    <t xml:space="preserve">DVR DE 8 CANALES </t>
  </si>
  <si>
    <t>JOC 0 028 Q00 104 004</t>
  </si>
  <si>
    <t>DISCOS DUROS SATA DE 2 TB</t>
  </si>
  <si>
    <t>JOC 0 028 Q00 104 005</t>
  </si>
  <si>
    <t>PANTALLA DE TV 42</t>
  </si>
  <si>
    <t>JOC 0 028 Q00 104 006</t>
  </si>
  <si>
    <t>RACK METALICO</t>
  </si>
  <si>
    <t>A31</t>
  </si>
  <si>
    <t>JOC 0 028 Q00 104 007</t>
  </si>
  <si>
    <t>CAMBIO DE PANTALLA</t>
  </si>
  <si>
    <t>JOC 0 028 Q00 104 008</t>
  </si>
  <si>
    <t>JOYSTICK PARA CAMARAS PTZ</t>
  </si>
  <si>
    <t>JOC 0 028 Q00 104 009</t>
  </si>
  <si>
    <t>NVR DE 32 CANALES IP</t>
  </si>
  <si>
    <t>JOC 0 028 A00 100 001</t>
  </si>
  <si>
    <t xml:space="preserve">MULTIFUNCIONAL TINTA CONTINUA EPSON </t>
  </si>
  <si>
    <t>L575</t>
  </si>
  <si>
    <t>W98Y002307</t>
  </si>
  <si>
    <t>A5976</t>
  </si>
  <si>
    <t>MOBILIRIO Y EQUIPO DE OFICINA</t>
  </si>
  <si>
    <t xml:space="preserve">CPU TODO EN UNO DELL AIO 19.5 </t>
  </si>
  <si>
    <t>ID3043</t>
  </si>
  <si>
    <t>CN0JV0564864357U0093</t>
  </si>
  <si>
    <t>JOC 0 028 A00 143 001</t>
  </si>
  <si>
    <t>CN0JV0564864357U0094</t>
  </si>
  <si>
    <t>A00 143</t>
  </si>
  <si>
    <t>JOC 0 028 N00 137 001</t>
  </si>
  <si>
    <t>CN0JV0564864357U0146</t>
  </si>
  <si>
    <t>JOC 0 028 I01 139 001</t>
  </si>
  <si>
    <t>CN0JV0564864357U0187</t>
  </si>
  <si>
    <t xml:space="preserve">I01 </t>
  </si>
  <si>
    <t>JOC 0 028 A00 122 001</t>
  </si>
  <si>
    <t>CN0JV0564864357U0467</t>
  </si>
  <si>
    <t>JOC 0 028 A00 155 001</t>
  </si>
  <si>
    <t>CN0JV0564864357U0510</t>
  </si>
  <si>
    <t>JOC 0 028 F00 123 001</t>
  </si>
  <si>
    <t>CN0JV0564864357U0517</t>
  </si>
  <si>
    <t>L575 ECOTANK</t>
  </si>
  <si>
    <t>W98Y002323</t>
  </si>
  <si>
    <t>A5977</t>
  </si>
  <si>
    <t>JOC 0 028 E00 121 003</t>
  </si>
  <si>
    <t>CPU TODO EN UNO DEEL AIO 19.5"</t>
  </si>
  <si>
    <t>CN0JV0564864357U0535</t>
  </si>
  <si>
    <t xml:space="preserve">CPU OPTIPLEX </t>
  </si>
  <si>
    <t>OPTIPLEX</t>
  </si>
  <si>
    <t>DB008JT0G082#9250715</t>
  </si>
  <si>
    <t>JOC 0 028 A00 155 002</t>
  </si>
  <si>
    <t>AZC-606-MO54</t>
  </si>
  <si>
    <t>DQSUJAL003526002CF6300</t>
  </si>
  <si>
    <t>JOC 0 028 D00 109 003</t>
  </si>
  <si>
    <t>W98Y007184</t>
  </si>
  <si>
    <t>JOC 0 028 D00 111 002</t>
  </si>
  <si>
    <t>W98Y002408</t>
  </si>
  <si>
    <t>JOC 0 028 D00 111 003</t>
  </si>
  <si>
    <t>AZ1-611-MW41</t>
  </si>
  <si>
    <t>DQSZ2AL007509010AC30</t>
  </si>
  <si>
    <t>JOC 0 028 D00 111 004</t>
  </si>
  <si>
    <t>DQSZ2AL0075090135030</t>
  </si>
  <si>
    <t>JOC 0 028 Q00 104 010</t>
  </si>
  <si>
    <t xml:space="preserve">CAMUFLAJE VERDE CUATRIMOTO </t>
  </si>
  <si>
    <t>ITALIKA</t>
  </si>
  <si>
    <t>AA250 COLOR VERDE 2016</t>
  </si>
  <si>
    <t>A11</t>
  </si>
  <si>
    <t>AUTO SERVICIO CONSTANZA II SA DE CV</t>
  </si>
  <si>
    <t>JOC 0 028 Q00 104 011</t>
  </si>
  <si>
    <t>JOC 0 028 Q00 104 012</t>
  </si>
  <si>
    <t>JOC 0 028 A00 100 002</t>
  </si>
  <si>
    <t>MARIANA CARDENAS FABILA</t>
  </si>
  <si>
    <t>PROCESADOR CELERON, MONITOR Y KIT TECLADO Y MOUSE</t>
  </si>
  <si>
    <t>CELERON</t>
  </si>
  <si>
    <t>V206HQL DVI/VGA</t>
  </si>
  <si>
    <t>3E540127A3146</t>
  </si>
  <si>
    <t>A6816</t>
  </si>
  <si>
    <t>JOC 0 028 F00 124 002</t>
  </si>
  <si>
    <t>FELICIANO DIAZ RODRIGUEZ</t>
  </si>
  <si>
    <t>CAMARA FOTOGRAFICA</t>
  </si>
  <si>
    <t>CANON</t>
  </si>
  <si>
    <t>SX420  ROJA</t>
  </si>
  <si>
    <t>232021001957</t>
  </si>
  <si>
    <t>COMERCIALIZADORA TOLUMEX SA DE CV</t>
  </si>
  <si>
    <t>JOC 0 028 Q00 104 013</t>
  </si>
  <si>
    <t>232061001982</t>
  </si>
  <si>
    <t>JOC 0 028 Q00 104 014</t>
  </si>
  <si>
    <t>SX420  NEGRA</t>
  </si>
  <si>
    <t>JOC 0 028 F00 124 001</t>
  </si>
  <si>
    <t>ROUTER 1 3/4 H.P. 28000 RPM SKIL BOSH</t>
  </si>
  <si>
    <t>ELIA EUDOSIA PEÑA PEREZ</t>
  </si>
  <si>
    <t>JOC 0 028 D00 1477</t>
  </si>
  <si>
    <t>IVÁN GOMEZ GOMEZ</t>
  </si>
  <si>
    <t xml:space="preserve">CPU ENSAMBLADO EVOTEC, MONITOR SAMSUNG, KIT TECLADO Y MOUSE </t>
  </si>
  <si>
    <t>EVOTEC, SAMSUNG Y NACED</t>
  </si>
  <si>
    <t>EVOTEC MOD. C70M1, MONITOR MOD. S19E310HY, TECLADO Y MOUSE MOD. NA-112</t>
  </si>
  <si>
    <t>CPU SERIE ENSA070916 MONITOR SERIE ZZFTH4LH103616</t>
  </si>
  <si>
    <t>A8128</t>
  </si>
  <si>
    <t>1243 02</t>
  </si>
  <si>
    <t>JOC 0 028 D00 105 0003</t>
  </si>
  <si>
    <t>RUBÉN LOPEZ SANCHEZ</t>
  </si>
  <si>
    <t>TANQUE DE OXIGENO CON REGULADOR, CONVERTIDOR DE CORRIENTE ASPIRADOR DE SECRECIONES CHALECO DE EXTRACCIÓN VEHICULAR TABLA RIGIDA DE PLASTICO</t>
  </si>
  <si>
    <t>ALEJANDRO PALOMARES VERDUGO</t>
  </si>
  <si>
    <t>JOC 028 Q00 2249</t>
  </si>
  <si>
    <t>JETTA-TRENDLINE</t>
  </si>
  <si>
    <t>3VW1W1AJ0HM267533</t>
  </si>
  <si>
    <t>VOLKSWAGEN LOMAS S.A DE C.V</t>
  </si>
  <si>
    <t>JOC 0 028 Q00 2250</t>
  </si>
  <si>
    <t>3VW1W1AJ9HM241500</t>
  </si>
  <si>
    <t>JOC 0 028 A00 101 002</t>
  </si>
  <si>
    <t>B4</t>
  </si>
  <si>
    <t>1241 06 01</t>
  </si>
  <si>
    <t>JOC  0 028 A01 001</t>
  </si>
  <si>
    <t>JENNIFER QUIJADA</t>
  </si>
  <si>
    <t>CAMARA  FOTOGRAFICA CANON 60D</t>
  </si>
  <si>
    <t>YASLIN YATSIDI FLORES ORDOÑEZ</t>
  </si>
  <si>
    <t>1241 04 01</t>
  </si>
  <si>
    <t>JOC 0 028 D00 971</t>
  </si>
  <si>
    <t>IVAN GOMEZ GOMEZ</t>
  </si>
  <si>
    <t>CPU, MONITOR, TECLADO, MOUSE Y BOCINAS</t>
  </si>
  <si>
    <t>CPU HP, MONITOR HP, TECLADO, MOUSE, BOCINAS GENIUS</t>
  </si>
  <si>
    <t>CPU MODELO 700SFF, MONITOR MODELO MNL-805</t>
  </si>
  <si>
    <t>CPU SERIE MXL5090Z77, MONITOR SERIE 3CQ533395X, TECLADO, MOUSE, BOCINAS SERIE ZCE550401870</t>
  </si>
  <si>
    <t>A10419</t>
  </si>
  <si>
    <t>LAURA LEON GARCÍA</t>
  </si>
  <si>
    <t>1246 02</t>
  </si>
  <si>
    <t>1246 02 01</t>
  </si>
  <si>
    <t>JOC 0 028 H00 1550</t>
  </si>
  <si>
    <t>JOSE JUAN NAVA MARTINEZ</t>
  </si>
  <si>
    <t>DESBROZADORA STIHL FS 260</t>
  </si>
  <si>
    <t>STIHL FS 260</t>
  </si>
  <si>
    <t>EDGAR CARMONA VIELMA</t>
  </si>
  <si>
    <t>VEHÍCULOS Y EQUIPO DE TRANSPORTE</t>
  </si>
  <si>
    <t>JOC 0 028 Q00 2256</t>
  </si>
  <si>
    <t>CAMIONETA 4X2 CAJA LARGA</t>
  </si>
  <si>
    <t>MITSUBISHI</t>
  </si>
  <si>
    <t>MMBMG46H0FD042746</t>
  </si>
  <si>
    <t>FAUTM1849</t>
  </si>
  <si>
    <t>MITSU INTERLOMAS S.A DE C.V</t>
  </si>
  <si>
    <t>JOC 0 028 Q00 2257</t>
  </si>
  <si>
    <t>MMBMG46H2FD042165</t>
  </si>
  <si>
    <t>FAUTM1827</t>
  </si>
  <si>
    <t>JOC 0 028 Q00 2258</t>
  </si>
  <si>
    <t>MMBMG46H3FD042465</t>
  </si>
  <si>
    <t>FATUM1808</t>
  </si>
  <si>
    <t>JOC 0 028 Q00 2259</t>
  </si>
  <si>
    <t>MMBML45G4GH026595</t>
  </si>
  <si>
    <t>MIA000003245</t>
  </si>
  <si>
    <t>MITSUAUTOS S.A DE C.V</t>
  </si>
  <si>
    <t>JOC 0 028 Q00 2260</t>
  </si>
  <si>
    <t>JETTA TRENDLINE</t>
  </si>
  <si>
    <t>3VW1W1AJ9JM255774</t>
  </si>
  <si>
    <t>GRUPO RAN-CEL SA DE CV</t>
  </si>
  <si>
    <t>JOC 0 028 Q00 2261</t>
  </si>
  <si>
    <t>3VW1W1AJ7JM225317</t>
  </si>
  <si>
    <t>MAQUINARIA Y ACCESORIOS</t>
  </si>
  <si>
    <t>JOC 0028 H00 125 002</t>
  </si>
  <si>
    <t>GABRIEL VELAZQUEZ VIEYRA</t>
  </si>
  <si>
    <t>PODADORA</t>
  </si>
  <si>
    <t>STHILL</t>
  </si>
  <si>
    <t>CP</t>
  </si>
  <si>
    <t>JOC 0028 H00 125 003</t>
  </si>
  <si>
    <t>MOTOR</t>
  </si>
  <si>
    <t>HONDA 5,5 HP 2"</t>
  </si>
  <si>
    <t>JOC 0028 H00 125 004</t>
  </si>
  <si>
    <t>MAQUINA DE SOLDAR CON ACCESORIOS</t>
  </si>
  <si>
    <t>TH</t>
  </si>
  <si>
    <t>CA/CD 303-138</t>
  </si>
  <si>
    <t>BZ 73268</t>
  </si>
  <si>
    <t>INFRA, S.A. DE C.V.</t>
  </si>
  <si>
    <t>DIARIO</t>
  </si>
  <si>
    <t xml:space="preserve">HOO </t>
  </si>
  <si>
    <t>1242 05</t>
  </si>
  <si>
    <t>EQUIPO DE INGENIERIA</t>
  </si>
  <si>
    <t>JOC 0028 A00</t>
  </si>
  <si>
    <t>LENTE ULTRASONIC</t>
  </si>
  <si>
    <t>75-300MM</t>
  </si>
  <si>
    <t>A00 103</t>
  </si>
  <si>
    <t>VEHICULOS</t>
  </si>
  <si>
    <t>JOC 0028</t>
  </si>
  <si>
    <t>EQUIPAMIENTO PIPA/TANQUE DE 10,000 LTS,PARAAGUA INCLUYE EQUIPO DE RIEGO</t>
  </si>
  <si>
    <t>FORMA ELIPTICA</t>
  </si>
  <si>
    <t>A 1042</t>
  </si>
  <si>
    <t>TASHER TRAILERS SA.DE CV</t>
  </si>
  <si>
    <t>34,38</t>
  </si>
  <si>
    <t>02/08/2019 23/08/2019</t>
  </si>
  <si>
    <t>Q 00 105 PROTECCION CIVIL</t>
  </si>
  <si>
    <t>PATRULLA VEHICULO SEDAN CONFORLINE 1.6 VENTO</t>
  </si>
  <si>
    <t>MEX5H2606KT018609</t>
  </si>
  <si>
    <t>F1737</t>
  </si>
  <si>
    <t>CHEQUE</t>
  </si>
  <si>
    <t>Q00 104 SEGURIDAD PUBLICA</t>
  </si>
  <si>
    <t>CAMION  PARA PIPA</t>
  </si>
  <si>
    <t>2020  ROBUST</t>
  </si>
  <si>
    <t>3MN6G8243LD000014</t>
  </si>
  <si>
    <t>AA000005424</t>
  </si>
  <si>
    <t>COMERCIALIZADORA Y EDISTRIBUIDORA DE CAMION ES EUROPEOS SA.DE CV.</t>
  </si>
  <si>
    <t>Q00 105 PROTECCION CIVIL</t>
  </si>
  <si>
    <t>PATRULLA RAM 2500 CREW CAB SLT</t>
  </si>
  <si>
    <t>3C6SRADT3KG537849</t>
  </si>
  <si>
    <t>F1736</t>
  </si>
  <si>
    <t>1241  07</t>
  </si>
  <si>
    <t>EQUIPO DE FOTO,CINE Y GRABACION</t>
  </si>
  <si>
    <t>BAFLES MELO</t>
  </si>
  <si>
    <t>MELO</t>
  </si>
  <si>
    <t>DSP1540</t>
  </si>
  <si>
    <t>B430</t>
  </si>
  <si>
    <t>JESUS ALEJANDRO SALAZAR SALAZAR</t>
  </si>
  <si>
    <t>A00 101 SECRETARIA TECNICA</t>
  </si>
  <si>
    <t>MICROFONO AKG SENCILLO</t>
  </si>
  <si>
    <t>AKG</t>
  </si>
  <si>
    <t>1241  06</t>
  </si>
  <si>
    <t>SALA ESCORPION3-2-1 TACTO CHOCO</t>
  </si>
  <si>
    <t>ESCORPION</t>
  </si>
  <si>
    <t>MUEBLES VIXE</t>
  </si>
  <si>
    <t>A00 100 SECRETARIA PARTICULAR</t>
  </si>
  <si>
    <t>1246 03</t>
  </si>
  <si>
    <t>MAQUINARIA , OTROS EQUIPOS Y HERRAMIENTA</t>
  </si>
  <si>
    <t>MAQUINA DESBROZADORA</t>
  </si>
  <si>
    <t xml:space="preserve">HONDA </t>
  </si>
  <si>
    <t>AAT2050675</t>
  </si>
  <si>
    <t>RAFAEL SERRANO DAVILA</t>
  </si>
  <si>
    <t>C.P</t>
  </si>
  <si>
    <t>30/09/21019</t>
  </si>
  <si>
    <t>SERVICIOS PUBLICOS</t>
  </si>
  <si>
    <t>MOBILIARIO Y EQUIPO DE CLINICAS Y HOSPITALES</t>
  </si>
  <si>
    <t>DESFILADOR AUTOMATICO</t>
  </si>
  <si>
    <t>ZOLL AED-PLUS</t>
  </si>
  <si>
    <t>PROTECCION CIVIL</t>
  </si>
  <si>
    <t>Q00105</t>
  </si>
  <si>
    <t>EQUIPO DE COMPUTO Y ACCESORIOS</t>
  </si>
  <si>
    <t>CPU</t>
  </si>
  <si>
    <t>ELITEDESK</t>
  </si>
  <si>
    <t>A14128</t>
  </si>
  <si>
    <t>C.P.</t>
  </si>
  <si>
    <t>CATASTRO</t>
  </si>
  <si>
    <t>L00118</t>
  </si>
  <si>
    <t>EQUIPO DE FOTO CINE Y GRABACION</t>
  </si>
  <si>
    <t>COMUNICACIÓN SOCIAL</t>
  </si>
  <si>
    <t>A00103</t>
  </si>
  <si>
    <t>1241  04</t>
  </si>
  <si>
    <t>EDUARDO CARREOLA GARCIA</t>
  </si>
  <si>
    <t xml:space="preserve">EQUIPO DE COMPUTO TODO EN UNO </t>
  </si>
  <si>
    <t>INSPIRION</t>
  </si>
  <si>
    <t>C4FRN42</t>
  </si>
  <si>
    <t>MARIA OFELIA CORREA DIAZ</t>
  </si>
  <si>
    <t>CONTRALORIA MUNICIPAL</t>
  </si>
  <si>
    <t>K00136</t>
  </si>
  <si>
    <t>CONSUELO GONZALEZ CASIMIRO</t>
  </si>
  <si>
    <t>BZWQK42</t>
  </si>
  <si>
    <t>GOBERNACION</t>
  </si>
  <si>
    <t>J00144</t>
  </si>
  <si>
    <t>BRITANI MONTSERRAT CALDERON CRUZ</t>
  </si>
  <si>
    <t>FNGRN42</t>
  </si>
  <si>
    <t>DESARROLLO ECONOMICO</t>
  </si>
  <si>
    <t>N00137</t>
  </si>
  <si>
    <t xml:space="preserve">1241 04 </t>
  </si>
  <si>
    <t>MA. GUADALUPE CERDA DAVILA</t>
  </si>
  <si>
    <t>HMGRN42</t>
  </si>
  <si>
    <t>H00125</t>
  </si>
  <si>
    <t>VIRIDIANA OLMOS MONROY</t>
  </si>
  <si>
    <t>1LP2Q42</t>
  </si>
  <si>
    <t>PRESIDENCIA</t>
  </si>
  <si>
    <t>A00100</t>
  </si>
  <si>
    <t>NANCY MARTINEZ GOMEZ</t>
  </si>
  <si>
    <t>2MP2Q42</t>
  </si>
  <si>
    <t>SINDICATURA</t>
  </si>
  <si>
    <t>B01112</t>
  </si>
  <si>
    <t>ELIBETH DE JESUS ORDOÑEZ</t>
  </si>
  <si>
    <t>3LP2Q42</t>
  </si>
  <si>
    <t>DESARROLLO URBANO</t>
  </si>
  <si>
    <t>F00123</t>
  </si>
  <si>
    <t>3XWQK42</t>
  </si>
  <si>
    <t>SECRETARIA DEL AYUNTAMIENTO</t>
  </si>
  <si>
    <t>D00111</t>
  </si>
  <si>
    <t>MARLEN FIJEROA MARTINEZ</t>
  </si>
  <si>
    <t>43XUK42</t>
  </si>
  <si>
    <t>SECRETARIA TECNICA</t>
  </si>
  <si>
    <t>A00101</t>
  </si>
  <si>
    <t>DAVID JESUS NIETO GOMEZ</t>
  </si>
  <si>
    <t>4P9QN42</t>
  </si>
  <si>
    <t>REGISTRO CIVIL</t>
  </si>
  <si>
    <t>D00109</t>
  </si>
  <si>
    <t>MARICRUZ FUENTES PLATA</t>
  </si>
  <si>
    <t>6LP2Q42</t>
  </si>
  <si>
    <t>DIRECCION DE ECOLOGIA</t>
  </si>
  <si>
    <t>G00128</t>
  </si>
  <si>
    <t>FRANCISCO JAVIER CARDENAS ESQUIVEL</t>
  </si>
  <si>
    <t>6PGRN42</t>
  </si>
  <si>
    <t>DIRECCION DE EDCUCACIUON CULTURA Y SALUD</t>
  </si>
  <si>
    <t>O00141</t>
  </si>
  <si>
    <t>EDITH CAMACHO VILCHIS</t>
  </si>
  <si>
    <t>DHGRN42</t>
  </si>
  <si>
    <t>OBRAS PUBLICAS</t>
  </si>
  <si>
    <t>F00124</t>
  </si>
  <si>
    <t>VICTOR ALFONSO ESQUIVEL VELAZQUEZ</t>
  </si>
  <si>
    <t>HKP2Q42</t>
  </si>
  <si>
    <t>COORDINACION JURIDICA</t>
  </si>
  <si>
    <t>A00155</t>
  </si>
  <si>
    <t>SARAY CRUZ CRUZ / CARLOS LOPEZ VELASCO</t>
  </si>
  <si>
    <t>5F9QN42</t>
  </si>
  <si>
    <t>SEGURIDAD PUBLICA</t>
  </si>
  <si>
    <t>Q00104</t>
  </si>
  <si>
    <t>GREGORIO CASTRO GARCIA</t>
  </si>
  <si>
    <t>6W4NK42</t>
  </si>
  <si>
    <t>VICENTE RAMIREZ GONZALEZ</t>
  </si>
  <si>
    <t>70RSN42</t>
  </si>
  <si>
    <t>TESORERIA</t>
  </si>
  <si>
    <t>LEYDY DIANA NIETO SANCHEZ</t>
  </si>
  <si>
    <t>8BRSN42</t>
  </si>
  <si>
    <t>MIGUEL ANGEL SEGUNDO LOPEZ</t>
  </si>
  <si>
    <t>90RSN42</t>
  </si>
  <si>
    <t>JUAN BECERRIL NAVA</t>
  </si>
  <si>
    <t>34XQK42</t>
  </si>
  <si>
    <t>DESARROLLO AGROPECUARIO</t>
  </si>
  <si>
    <t>N01130</t>
  </si>
  <si>
    <t>JORGE LUIS PEREZ CHIMAL</t>
  </si>
  <si>
    <t>81XQK42</t>
  </si>
  <si>
    <t>PLANEACION</t>
  </si>
  <si>
    <t>A00122</t>
  </si>
  <si>
    <t>MARTHA CRECENCIA MANUEL NIETO</t>
  </si>
  <si>
    <t>F0XQK42</t>
  </si>
  <si>
    <t>DESARROLLO SOCIAL</t>
  </si>
  <si>
    <t>I01139</t>
  </si>
  <si>
    <t>CARLOS CHIMAL CARDOSO</t>
  </si>
  <si>
    <t>FQGRN42</t>
  </si>
  <si>
    <t>CASA DE CULTURA</t>
  </si>
  <si>
    <t>JOC 0029</t>
  </si>
  <si>
    <t>MABY DELLANIRA LUGO CAMACHO</t>
  </si>
  <si>
    <t>75BQN42</t>
  </si>
  <si>
    <t>DERECHOS HUMANOS</t>
  </si>
  <si>
    <t>D00102</t>
  </si>
  <si>
    <t>JMGRN42</t>
  </si>
  <si>
    <t>SILLA SEMIEJECUTIVA</t>
  </si>
  <si>
    <t>2 SILLAS</t>
  </si>
  <si>
    <t>COMUNICACIÓN SOCIUAL</t>
  </si>
  <si>
    <t>3 SILLAS</t>
  </si>
  <si>
    <t>4 SILLAS</t>
  </si>
  <si>
    <t>ARMANDO SANCHEZ MENDOZA</t>
  </si>
  <si>
    <t>1 SILLA</t>
  </si>
  <si>
    <t>JURIDICO</t>
  </si>
  <si>
    <t>REGISTRO CIVIL 2</t>
  </si>
  <si>
    <t>REGISTRO CIVIL 3</t>
  </si>
  <si>
    <t>MARIA TERESA GARDUÑO MANJARREZ</t>
  </si>
  <si>
    <t>12 SILLAS</t>
  </si>
  <si>
    <t>MIREYA MONROY MOPNROY</t>
  </si>
  <si>
    <t>EDUCACION</t>
  </si>
  <si>
    <t>EUFEMIA ANAYA CARMONA</t>
  </si>
  <si>
    <t>SILLA  SEMIEJECUTIVA</t>
  </si>
  <si>
    <t>INSTITUTO DE LA MUJER</t>
  </si>
  <si>
    <t>VICTOR OMAR COLIN PLATA</t>
  </si>
  <si>
    <t>5 SILLAS</t>
  </si>
  <si>
    <t>ECOLOGIA</t>
  </si>
  <si>
    <t>JOSE LUIS SANCHEZ GONZALEZ</t>
  </si>
  <si>
    <t>TURISMO</t>
  </si>
  <si>
    <t>ADIMISTRACION</t>
  </si>
  <si>
    <t>E00120</t>
  </si>
  <si>
    <t>6 SILLAS</t>
  </si>
  <si>
    <t>10 SILLAS</t>
  </si>
  <si>
    <t xml:space="preserve">DESMALEZADORA </t>
  </si>
  <si>
    <t>FS260</t>
  </si>
  <si>
    <t>ROTOMARTILLO INALAMBRICO</t>
  </si>
  <si>
    <t>MAKITA</t>
  </si>
  <si>
    <t>PH02</t>
  </si>
  <si>
    <t>MARIO ERASTO BENHUMEA OCADIZ</t>
  </si>
  <si>
    <t>IVÁN DE JESUS ESQUER CRUZ</t>
  </si>
  <si>
    <t>MTRA. VIOLETA CRUZ SÁNCHEZ</t>
  </si>
  <si>
    <t>PROFR. IVAN GÓMEZ GÓMEZ</t>
  </si>
  <si>
    <t>DRA. EN A. MARÍA TERESA GARDUÑO MANJARREZ</t>
  </si>
  <si>
    <t>LIC. EDUARDO CARREOLA GARCIA</t>
  </si>
  <si>
    <t>PRESIDENTE MUNICIPAL (20)</t>
  </si>
  <si>
    <t>SINDICA MUNICIPAL (20)</t>
  </si>
  <si>
    <t>SECRETARIO DEL AYUNTAMIENTO(20)</t>
  </si>
  <si>
    <t>TESORERA MUNICIPAL (20)</t>
  </si>
  <si>
    <t>CONTRALOR MUNICIPAL (20)</t>
  </si>
  <si>
    <t>Nota:</t>
  </si>
  <si>
    <t>El listado de los bienes muebles deberá integrarse en una sola hoja de Excel, de manera consecutiva y sín subtotales.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</si>
</sst>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$&quot;#,##0.00;[Red]\-&quot;$&quot;#,##0.00"/>
    <numFmt numFmtId="43" formatCode="_-* #,##0.00_-;\-* #,##0.00_-;_-* &quot;-&quot;??_-;_-@_-"/>
    <numFmt numFmtId="164" formatCode="#,##0.00_ ;\-#,##0.00\ "/>
    <numFmt numFmtId="165" formatCode="0000\ 00"/>
    <numFmt numFmtId="166" formatCode="0000"/>
    <numFmt numFmtId="167" formatCode="yyyy\-mm\-dd"/>
    <numFmt numFmtId="168" formatCode="d\-mmm\-yy"/>
    <numFmt numFmtId="169" formatCode="0;[Red]0"/>
    <numFmt numFmtId="170" formatCode="000"/>
    <numFmt numFmtId="171" formatCode="dd\-mm\-yyyy;@"/>
    <numFmt numFmtId="172" formatCode="&quot;$&quot;#,##0.00"/>
    <numFmt numFmtId="173" formatCode="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35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1"/>
      <color indexed="9"/>
      <name val="Arial"/>
      <family val="2"/>
    </font>
    <font>
      <b/>
      <sz val="11"/>
      <color indexed="35"/>
      <name val="Arial"/>
      <family val="2"/>
    </font>
    <font>
      <b/>
      <sz val="20"/>
      <color indexed="8"/>
      <name val="Arial"/>
      <family val="2"/>
    </font>
    <font>
      <sz val="8"/>
      <name val="Arial"/>
      <family val="2"/>
    </font>
    <font>
      <sz val="8"/>
      <color indexed="35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color indexed="35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3" fillId="0" borderId="0"/>
    <xf numFmtId="0" fontId="1" fillId="0" borderId="0"/>
  </cellStyleXfs>
  <cellXfs count="218">
    <xf numFmtId="0" fontId="0" fillId="0" borderId="0" xfId="0"/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3" fillId="0" borderId="0" xfId="3" applyAlignment="1"/>
    <xf numFmtId="0" fontId="3" fillId="0" borderId="0" xfId="3" applyFill="1" applyBorder="1"/>
    <xf numFmtId="0" fontId="5" fillId="0" borderId="0" xfId="3" applyFont="1" applyAlignment="1">
      <alignment horizontal="center"/>
    </xf>
    <xf numFmtId="0" fontId="5" fillId="0" borderId="0" xfId="3" applyFont="1" applyAlignment="1"/>
    <xf numFmtId="0" fontId="3" fillId="0" borderId="0" xfId="3"/>
    <xf numFmtId="0" fontId="6" fillId="0" borderId="0" xfId="3" applyFont="1"/>
    <xf numFmtId="0" fontId="7" fillId="0" borderId="0" xfId="3" applyFont="1" applyAlignment="1">
      <alignment horizontal="center"/>
    </xf>
    <xf numFmtId="0" fontId="3" fillId="0" borderId="0" xfId="3" applyBorder="1"/>
    <xf numFmtId="0" fontId="7" fillId="0" borderId="0" xfId="3" applyFont="1" applyBorder="1" applyAlignment="1">
      <alignment horizontal="center"/>
    </xf>
    <xf numFmtId="0" fontId="8" fillId="0" borderId="0" xfId="3" applyFont="1" applyBorder="1" applyAlignment="1">
      <alignment horizontal="right"/>
    </xf>
    <xf numFmtId="0" fontId="9" fillId="3" borderId="0" xfId="3" applyFont="1" applyFill="1" applyBorder="1" applyAlignment="1">
      <alignment horizontal="center"/>
    </xf>
    <xf numFmtId="0" fontId="10" fillId="0" borderId="0" xfId="3" applyFont="1" applyAlignment="1">
      <alignment horizontal="left"/>
    </xf>
    <xf numFmtId="0" fontId="7" fillId="0" borderId="1" xfId="3" applyFont="1" applyBorder="1" applyAlignment="1">
      <alignment horizontal="center"/>
    </xf>
    <xf numFmtId="0" fontId="3" fillId="0" borderId="1" xfId="3" applyBorder="1"/>
    <xf numFmtId="14" fontId="3" fillId="0" borderId="0" xfId="3" applyNumberFormat="1" applyBorder="1"/>
    <xf numFmtId="0" fontId="7" fillId="0" borderId="0" xfId="3" applyFont="1"/>
    <xf numFmtId="0" fontId="7" fillId="0" borderId="0" xfId="3" applyFont="1" applyAlignment="1"/>
    <xf numFmtId="0" fontId="7" fillId="0" borderId="0" xfId="3" applyFont="1" applyBorder="1"/>
    <xf numFmtId="0" fontId="7" fillId="0" borderId="0" xfId="3" applyFont="1" applyAlignment="1">
      <alignment horizontal="left"/>
    </xf>
    <xf numFmtId="0" fontId="7" fillId="0" borderId="1" xfId="3" applyFont="1" applyBorder="1"/>
    <xf numFmtId="0" fontId="11" fillId="0" borderId="0" xfId="3" applyFont="1"/>
    <xf numFmtId="0" fontId="3" fillId="0" borderId="0" xfId="3" applyFont="1" applyBorder="1" applyAlignment="1">
      <alignment horizontal="left"/>
    </xf>
    <xf numFmtId="0" fontId="9" fillId="3" borderId="0" xfId="3" applyFont="1" applyFill="1" applyBorder="1" applyAlignment="1">
      <alignment horizontal="center"/>
    </xf>
    <xf numFmtId="0" fontId="7" fillId="0" borderId="0" xfId="3" applyFont="1" applyBorder="1" applyAlignment="1">
      <alignment horizontal="left"/>
    </xf>
    <xf numFmtId="0" fontId="12" fillId="0" borderId="0" xfId="3" applyFont="1" applyAlignment="1"/>
    <xf numFmtId="0" fontId="13" fillId="0" borderId="0" xfId="3" applyFont="1" applyAlignment="1"/>
    <xf numFmtId="0" fontId="14" fillId="0" borderId="0" xfId="3" applyFont="1" applyBorder="1" applyAlignment="1">
      <alignment horizontal="left"/>
    </xf>
    <xf numFmtId="0" fontId="3" fillId="0" borderId="1" xfId="3" applyFont="1" applyBorder="1" applyAlignment="1">
      <alignment shrinkToFit="1"/>
    </xf>
    <xf numFmtId="0" fontId="15" fillId="0" borderId="0" xfId="3" applyFont="1" applyBorder="1" applyAlignment="1">
      <alignment horizontal="left"/>
    </xf>
    <xf numFmtId="0" fontId="8" fillId="0" borderId="0" xfId="3" applyFont="1" applyAlignment="1">
      <alignment horizontal="right" shrinkToFit="1"/>
    </xf>
    <xf numFmtId="0" fontId="14" fillId="0" borderId="0" xfId="3" applyFont="1" applyAlignment="1">
      <alignment horizontal="left" shrinkToFit="1"/>
    </xf>
    <xf numFmtId="0" fontId="14" fillId="0" borderId="1" xfId="3" applyFont="1" applyBorder="1" applyAlignment="1">
      <alignment horizontal="center"/>
    </xf>
    <xf numFmtId="0" fontId="3" fillId="0" borderId="0" xfId="3" applyFont="1" applyBorder="1" applyAlignment="1">
      <alignment vertical="top" wrapText="1" shrinkToFit="1"/>
    </xf>
    <xf numFmtId="0" fontId="9" fillId="3" borderId="0" xfId="3" applyFont="1" applyFill="1" applyBorder="1" applyAlignment="1">
      <alignment shrinkToFit="1"/>
    </xf>
    <xf numFmtId="0" fontId="8" fillId="0" borderId="0" xfId="3" applyFont="1"/>
    <xf numFmtId="0" fontId="14" fillId="0" borderId="0" xfId="3" applyFont="1" applyAlignment="1"/>
    <xf numFmtId="0" fontId="14" fillId="0" borderId="0" xfId="3" applyFont="1" applyBorder="1" applyAlignment="1">
      <alignment horizontal="right" vertical="center" shrinkToFit="1"/>
    </xf>
    <xf numFmtId="0" fontId="3" fillId="0" borderId="0" xfId="3" applyFont="1" applyFill="1" applyBorder="1" applyAlignment="1">
      <alignment vertical="top" wrapText="1"/>
    </xf>
    <xf numFmtId="0" fontId="16" fillId="3" borderId="0" xfId="3" applyFont="1" applyFill="1" applyBorder="1" applyAlignment="1">
      <alignment vertical="top" wrapText="1"/>
    </xf>
    <xf numFmtId="0" fontId="3" fillId="0" borderId="0" xfId="3" applyFont="1" applyFill="1" applyBorder="1" applyAlignment="1">
      <alignment horizontal="center" shrinkToFit="1"/>
    </xf>
    <xf numFmtId="0" fontId="7" fillId="0" borderId="0" xfId="3" applyFont="1" applyFill="1" applyBorder="1" applyAlignment="1">
      <alignment horizontal="left"/>
    </xf>
    <xf numFmtId="0" fontId="17" fillId="0" borderId="0" xfId="3" applyFont="1"/>
    <xf numFmtId="0" fontId="14" fillId="0" borderId="0" xfId="3" applyFont="1"/>
    <xf numFmtId="0" fontId="14" fillId="0" borderId="0" xfId="3" applyFont="1" applyBorder="1"/>
    <xf numFmtId="0" fontId="3" fillId="0" borderId="0" xfId="3" applyFont="1" applyBorder="1"/>
    <xf numFmtId="0" fontId="3" fillId="0" borderId="0" xfId="3" applyFont="1" applyFill="1" applyBorder="1"/>
    <xf numFmtId="0" fontId="18" fillId="0" borderId="2" xfId="3" applyFont="1" applyFill="1" applyBorder="1" applyAlignment="1">
      <alignment horizontal="center" vertical="center"/>
    </xf>
    <xf numFmtId="0" fontId="18" fillId="0" borderId="3" xfId="3" applyFont="1" applyFill="1" applyBorder="1" applyAlignment="1">
      <alignment horizontal="center" vertical="center"/>
    </xf>
    <xf numFmtId="0" fontId="18" fillId="0" borderId="4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vertical="center"/>
    </xf>
    <xf numFmtId="39" fontId="19" fillId="0" borderId="0" xfId="3" applyNumberFormat="1" applyFont="1" applyFill="1"/>
    <xf numFmtId="39" fontId="20" fillId="0" borderId="0" xfId="3" applyNumberFormat="1" applyFont="1" applyFill="1"/>
    <xf numFmtId="39" fontId="14" fillId="0" borderId="0" xfId="3" applyNumberFormat="1" applyFont="1" applyFill="1" applyAlignment="1">
      <alignment horizontal="right"/>
    </xf>
    <xf numFmtId="164" fontId="14" fillId="0" borderId="0" xfId="3" applyNumberFormat="1" applyFont="1" applyFill="1" applyAlignment="1">
      <alignment horizontal="right"/>
    </xf>
    <xf numFmtId="39" fontId="14" fillId="0" borderId="0" xfId="3" applyNumberFormat="1" applyFont="1" applyFill="1" applyAlignment="1">
      <alignment horizontal="center"/>
    </xf>
    <xf numFmtId="39" fontId="19" fillId="0" borderId="0" xfId="3" applyNumberFormat="1" applyFont="1" applyFill="1" applyAlignment="1">
      <alignment horizontal="center"/>
    </xf>
    <xf numFmtId="39" fontId="14" fillId="0" borderId="0" xfId="3" applyNumberFormat="1" applyFont="1" applyFill="1" applyBorder="1" applyAlignment="1">
      <alignment horizontal="right"/>
    </xf>
    <xf numFmtId="0" fontId="21" fillId="0" borderId="0" xfId="3" applyFont="1" applyFill="1" applyBorder="1"/>
    <xf numFmtId="0" fontId="22" fillId="0" borderId="5" xfId="3" applyFont="1" applyFill="1" applyBorder="1" applyAlignment="1">
      <alignment horizontal="center" vertical="center" shrinkToFit="1"/>
    </xf>
    <xf numFmtId="0" fontId="22" fillId="0" borderId="6" xfId="3" applyFont="1" applyFill="1" applyBorder="1" applyAlignment="1">
      <alignment horizontal="center" vertical="center" shrinkToFit="1"/>
    </xf>
    <xf numFmtId="0" fontId="22" fillId="0" borderId="7" xfId="3" applyFont="1" applyFill="1" applyBorder="1" applyAlignment="1">
      <alignment horizontal="center" vertical="center" shrinkToFit="1"/>
    </xf>
    <xf numFmtId="0" fontId="22" fillId="0" borderId="6" xfId="3" applyFont="1" applyFill="1" applyBorder="1" applyAlignment="1">
      <alignment horizontal="center" vertical="center" wrapText="1" shrinkToFit="1"/>
    </xf>
    <xf numFmtId="0" fontId="22" fillId="0" borderId="8" xfId="3" applyFont="1" applyFill="1" applyBorder="1" applyAlignment="1">
      <alignment horizontal="center" vertical="center" shrinkToFit="1"/>
    </xf>
    <xf numFmtId="0" fontId="22" fillId="0" borderId="6" xfId="3" applyFont="1" applyFill="1" applyBorder="1" applyAlignment="1">
      <alignment horizontal="center" vertical="center" wrapText="1"/>
    </xf>
    <xf numFmtId="0" fontId="22" fillId="0" borderId="9" xfId="3" applyFont="1" applyFill="1" applyBorder="1" applyAlignment="1">
      <alignment horizontal="center" vertical="center" wrapText="1"/>
    </xf>
    <xf numFmtId="0" fontId="22" fillId="0" borderId="7" xfId="3" applyFont="1" applyFill="1" applyBorder="1" applyAlignment="1">
      <alignment horizontal="center" vertical="center" wrapText="1"/>
    </xf>
    <xf numFmtId="0" fontId="22" fillId="0" borderId="7" xfId="3" applyFont="1" applyFill="1" applyBorder="1" applyAlignment="1">
      <alignment horizontal="center" vertical="center" wrapText="1"/>
    </xf>
    <xf numFmtId="0" fontId="22" fillId="0" borderId="6" xfId="3" applyFont="1" applyFill="1" applyBorder="1" applyAlignment="1">
      <alignment horizontal="center" vertical="center" wrapText="1" shrinkToFit="1"/>
    </xf>
    <xf numFmtId="0" fontId="22" fillId="0" borderId="9" xfId="3" applyFont="1" applyFill="1" applyBorder="1" applyAlignment="1">
      <alignment horizontal="center" vertical="center" wrapText="1" shrinkToFit="1"/>
    </xf>
    <xf numFmtId="0" fontId="22" fillId="0" borderId="10" xfId="3" applyFont="1" applyFill="1" applyBorder="1" applyAlignment="1">
      <alignment horizontal="center" vertical="center" wrapText="1" shrinkToFit="1"/>
    </xf>
    <xf numFmtId="0" fontId="8" fillId="0" borderId="10" xfId="3" applyFont="1" applyFill="1" applyBorder="1" applyAlignment="1">
      <alignment horizontal="center" vertical="center" wrapText="1" shrinkToFit="1"/>
    </xf>
    <xf numFmtId="0" fontId="22" fillId="0" borderId="11" xfId="3" applyFont="1" applyFill="1" applyBorder="1" applyAlignment="1">
      <alignment horizontal="center" vertical="center" wrapText="1" shrinkToFit="1"/>
    </xf>
    <xf numFmtId="0" fontId="22" fillId="0" borderId="12" xfId="3" applyFont="1" applyFill="1" applyBorder="1" applyAlignment="1">
      <alignment horizontal="center" vertical="center" wrapText="1" shrinkToFit="1"/>
    </xf>
    <xf numFmtId="0" fontId="22" fillId="0" borderId="12" xfId="3" applyFont="1" applyFill="1" applyBorder="1" applyAlignment="1">
      <alignment horizontal="center" vertical="center" wrapText="1"/>
    </xf>
    <xf numFmtId="0" fontId="22" fillId="0" borderId="13" xfId="3" applyFont="1" applyFill="1" applyBorder="1" applyAlignment="1">
      <alignment horizontal="center" vertical="center" wrapText="1"/>
    </xf>
    <xf numFmtId="0" fontId="22" fillId="0" borderId="14" xfId="3" applyFont="1" applyFill="1" applyBorder="1" applyAlignment="1">
      <alignment horizontal="center" vertical="center" wrapText="1"/>
    </xf>
    <xf numFmtId="0" fontId="22" fillId="0" borderId="15" xfId="3" applyFont="1" applyFill="1" applyBorder="1" applyAlignment="1">
      <alignment horizontal="center" vertical="center" wrapText="1"/>
    </xf>
    <xf numFmtId="0" fontId="22" fillId="0" borderId="16" xfId="3" applyFont="1" applyFill="1" applyBorder="1" applyAlignment="1">
      <alignment horizontal="center" vertical="center" wrapText="1"/>
    </xf>
    <xf numFmtId="0" fontId="22" fillId="0" borderId="17" xfId="3" applyFont="1" applyFill="1" applyBorder="1" applyAlignment="1">
      <alignment horizontal="center" vertical="center" wrapText="1" shrinkToFit="1"/>
    </xf>
    <xf numFmtId="0" fontId="22" fillId="0" borderId="14" xfId="3" applyFont="1" applyFill="1" applyBorder="1" applyAlignment="1">
      <alignment horizontal="center" vertical="center" wrapText="1" shrinkToFit="1"/>
    </xf>
    <xf numFmtId="0" fontId="22" fillId="0" borderId="18" xfId="3" applyFont="1" applyFill="1" applyBorder="1" applyAlignment="1">
      <alignment horizontal="center" vertical="center" wrapText="1" shrinkToFit="1"/>
    </xf>
    <xf numFmtId="0" fontId="8" fillId="0" borderId="19" xfId="3" applyFont="1" applyFill="1" applyBorder="1" applyAlignment="1">
      <alignment horizontal="center" vertical="center" wrapText="1" shrinkToFit="1"/>
    </xf>
    <xf numFmtId="0" fontId="10" fillId="0" borderId="0" xfId="3" applyFont="1" applyFill="1" applyBorder="1"/>
    <xf numFmtId="0" fontId="22" fillId="0" borderId="20" xfId="3" applyFont="1" applyFill="1" applyBorder="1" applyAlignment="1">
      <alignment horizontal="center" vertical="center" wrapText="1" shrinkToFit="1"/>
    </xf>
    <xf numFmtId="0" fontId="22" fillId="0" borderId="21" xfId="3" applyFont="1" applyFill="1" applyBorder="1" applyAlignment="1">
      <alignment horizontal="center" vertical="center" wrapText="1" shrinkToFit="1"/>
    </xf>
    <xf numFmtId="0" fontId="22" fillId="0" borderId="21" xfId="3" applyFont="1" applyFill="1" applyBorder="1" applyAlignment="1">
      <alignment horizontal="center" vertical="center" wrapText="1"/>
    </xf>
    <xf numFmtId="0" fontId="22" fillId="0" borderId="22" xfId="3" applyFont="1" applyFill="1" applyBorder="1" applyAlignment="1">
      <alignment horizontal="center" vertical="center" shrinkToFit="1"/>
    </xf>
    <xf numFmtId="0" fontId="22" fillId="0" borderId="22" xfId="3" applyFont="1" applyFill="1" applyBorder="1" applyAlignment="1">
      <alignment horizontal="center" vertical="center" wrapText="1"/>
    </xf>
    <xf numFmtId="0" fontId="22" fillId="0" borderId="23" xfId="3" applyFont="1" applyFill="1" applyBorder="1" applyAlignment="1">
      <alignment horizontal="center" vertical="center" wrapText="1"/>
    </xf>
    <xf numFmtId="0" fontId="8" fillId="0" borderId="24" xfId="3" applyFont="1" applyFill="1" applyBorder="1" applyAlignment="1">
      <alignment horizontal="center" vertical="center" wrapText="1" shrinkToFit="1"/>
    </xf>
    <xf numFmtId="0" fontId="8" fillId="0" borderId="25" xfId="3" applyFont="1" applyFill="1" applyBorder="1" applyAlignment="1">
      <alignment horizontal="center" vertical="center" wrapText="1" shrinkToFit="1"/>
    </xf>
    <xf numFmtId="0" fontId="22" fillId="0" borderId="26" xfId="3" applyFont="1" applyFill="1" applyBorder="1" applyAlignment="1">
      <alignment horizontal="center" vertical="center" wrapText="1" shrinkToFit="1"/>
    </xf>
    <xf numFmtId="0" fontId="8" fillId="0" borderId="26" xfId="3" applyFont="1" applyFill="1" applyBorder="1" applyAlignment="1">
      <alignment horizontal="center" vertical="center" wrapText="1" shrinkToFit="1"/>
    </xf>
    <xf numFmtId="0" fontId="23" fillId="3" borderId="27" xfId="3" applyFont="1" applyFill="1" applyBorder="1"/>
    <xf numFmtId="0" fontId="23" fillId="3" borderId="28" xfId="3" applyFont="1" applyFill="1" applyBorder="1"/>
    <xf numFmtId="0" fontId="24" fillId="3" borderId="28" xfId="3" applyFont="1" applyFill="1" applyBorder="1"/>
    <xf numFmtId="0" fontId="25" fillId="3" borderId="29" xfId="3" applyFont="1" applyFill="1" applyBorder="1"/>
    <xf numFmtId="0" fontId="25" fillId="3" borderId="28" xfId="3" applyFont="1" applyFill="1" applyBorder="1"/>
    <xf numFmtId="0" fontId="23" fillId="3" borderId="28" xfId="3" applyFont="1" applyFill="1" applyBorder="1" applyAlignment="1">
      <alignment horizontal="center" vertical="center" shrinkToFit="1"/>
    </xf>
    <xf numFmtId="0" fontId="3" fillId="3" borderId="0" xfId="3" applyFill="1" applyBorder="1"/>
    <xf numFmtId="0" fontId="3" fillId="0" borderId="30" xfId="3" applyFont="1" applyFill="1" applyBorder="1" applyAlignment="1">
      <alignment horizontal="center" vertical="center"/>
    </xf>
    <xf numFmtId="0" fontId="3" fillId="0" borderId="31" xfId="0" applyNumberFormat="1" applyFont="1" applyFill="1" applyBorder="1" applyAlignment="1">
      <alignment horizontal="center" vertical="center" wrapText="1"/>
    </xf>
    <xf numFmtId="165" fontId="23" fillId="0" borderId="31" xfId="0" applyNumberFormat="1" applyFont="1" applyFill="1" applyBorder="1" applyAlignment="1">
      <alignment horizontal="center" vertical="center" wrapText="1"/>
    </xf>
    <xf numFmtId="166" fontId="3" fillId="0" borderId="31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167" fontId="3" fillId="0" borderId="31" xfId="0" applyNumberFormat="1" applyFont="1" applyFill="1" applyBorder="1" applyAlignment="1">
      <alignment horizontal="center" vertical="center" wrapText="1"/>
    </xf>
    <xf numFmtId="2" fontId="3" fillId="0" borderId="31" xfId="1" applyNumberFormat="1" applyFont="1" applyFill="1" applyBorder="1" applyAlignment="1">
      <alignment horizontal="center" vertical="center" wrapText="1"/>
    </xf>
    <xf numFmtId="1" fontId="3" fillId="0" borderId="31" xfId="0" applyNumberFormat="1" applyFont="1" applyFill="1" applyBorder="1" applyAlignment="1">
      <alignment horizontal="center" vertical="center" wrapText="1"/>
    </xf>
    <xf numFmtId="9" fontId="3" fillId="3" borderId="31" xfId="3" applyNumberFormat="1" applyFont="1" applyFill="1" applyBorder="1" applyAlignment="1">
      <alignment horizontal="center" vertical="center" wrapText="1" shrinkToFit="1"/>
    </xf>
    <xf numFmtId="43" fontId="3" fillId="3" borderId="31" xfId="1" applyFont="1" applyFill="1" applyBorder="1" applyAlignment="1">
      <alignment horizontal="center" vertical="center" wrapText="1" shrinkToFit="1"/>
    </xf>
    <xf numFmtId="0" fontId="3" fillId="3" borderId="31" xfId="4" applyFont="1" applyFill="1" applyBorder="1" applyAlignment="1">
      <alignment horizontal="center" vertical="center" wrapText="1"/>
    </xf>
    <xf numFmtId="0" fontId="3" fillId="3" borderId="31" xfId="3" applyFont="1" applyFill="1" applyBorder="1"/>
    <xf numFmtId="0" fontId="3" fillId="3" borderId="0" xfId="3" applyFont="1" applyFill="1" applyBorder="1"/>
    <xf numFmtId="0" fontId="3" fillId="0" borderId="32" xfId="3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9" fontId="3" fillId="3" borderId="1" xfId="3" applyNumberFormat="1" applyFont="1" applyFill="1" applyBorder="1" applyAlignment="1">
      <alignment horizontal="center" vertical="center" wrapText="1" shrinkToFit="1"/>
    </xf>
    <xf numFmtId="43" fontId="3" fillId="3" borderId="1" xfId="1" applyFont="1" applyFill="1" applyBorder="1" applyAlignment="1">
      <alignment horizontal="center" vertical="center" wrapText="1" shrinkToFit="1"/>
    </xf>
    <xf numFmtId="0" fontId="3" fillId="3" borderId="1" xfId="4" applyFont="1" applyFill="1" applyBorder="1" applyAlignment="1">
      <alignment horizontal="center" vertical="center" wrapText="1"/>
    </xf>
    <xf numFmtId="0" fontId="3" fillId="3" borderId="1" xfId="3" applyFont="1" applyFill="1" applyBorder="1"/>
    <xf numFmtId="0" fontId="3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67" fontId="3" fillId="0" borderId="1" xfId="0" applyNumberFormat="1" applyFont="1" applyFill="1" applyBorder="1" applyAlignment="1">
      <alignment horizontal="center" vertical="center" wrapText="1" shrinkToFit="1"/>
    </xf>
    <xf numFmtId="2" fontId="3" fillId="0" borderId="1" xfId="0" applyNumberFormat="1" applyFont="1" applyFill="1" applyBorder="1" applyAlignment="1">
      <alignment horizontal="center" vertical="center" wrapText="1" shrinkToFit="1"/>
    </xf>
    <xf numFmtId="167" fontId="26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67" fontId="3" fillId="0" borderId="1" xfId="0" quotePrefix="1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167" fontId="3" fillId="0" borderId="1" xfId="3" applyNumberFormat="1" applyFont="1" applyFill="1" applyBorder="1" applyAlignment="1">
      <alignment horizontal="center" vertical="center" wrapText="1"/>
    </xf>
    <xf numFmtId="168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169" fontId="3" fillId="0" borderId="1" xfId="3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170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1" xfId="5" applyFont="1" applyFill="1" applyBorder="1" applyAlignment="1">
      <alignment horizontal="center" vertical="center" wrapText="1"/>
    </xf>
    <xf numFmtId="171" fontId="3" fillId="0" borderId="1" xfId="0" applyNumberFormat="1" applyFont="1" applyFill="1" applyBorder="1" applyAlignment="1">
      <alignment horizontal="center" vertical="center" wrapText="1"/>
    </xf>
    <xf numFmtId="171" fontId="27" fillId="0" borderId="1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165" fontId="27" fillId="0" borderId="1" xfId="0" applyNumberFormat="1" applyFont="1" applyFill="1" applyBorder="1" applyAlignment="1">
      <alignment horizontal="center" vertical="center" wrapText="1"/>
    </xf>
    <xf numFmtId="166" fontId="27" fillId="0" borderId="1" xfId="0" applyNumberFormat="1" applyFont="1" applyFill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172" fontId="27" fillId="0" borderId="1" xfId="0" applyNumberFormat="1" applyFont="1" applyFill="1" applyBorder="1" applyAlignment="1">
      <alignment horizontal="center" vertical="center" wrapText="1"/>
    </xf>
    <xf numFmtId="8" fontId="27" fillId="0" borderId="1" xfId="0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43" fontId="27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166" fontId="27" fillId="0" borderId="1" xfId="0" applyNumberFormat="1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171" fontId="27" fillId="0" borderId="1" xfId="0" applyNumberFormat="1" applyFont="1" applyBorder="1" applyAlignment="1">
      <alignment horizontal="center" vertical="center" wrapText="1"/>
    </xf>
    <xf numFmtId="43" fontId="27" fillId="0" borderId="1" xfId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73" fontId="27" fillId="0" borderId="1" xfId="0" applyNumberFormat="1" applyFont="1" applyBorder="1" applyAlignment="1">
      <alignment horizontal="center" vertical="center" wrapText="1"/>
    </xf>
    <xf numFmtId="9" fontId="3" fillId="0" borderId="1" xfId="3" applyNumberFormat="1" applyFont="1" applyFill="1" applyBorder="1" applyAlignment="1">
      <alignment horizontal="center" vertical="center" wrapText="1" shrinkToFit="1"/>
    </xf>
    <xf numFmtId="43" fontId="3" fillId="0" borderId="1" xfId="1" applyFont="1" applyFill="1" applyBorder="1" applyAlignment="1">
      <alignment horizontal="center" vertical="center" wrapText="1" shrinkToFi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3" applyFont="1" applyFill="1" applyBorder="1"/>
    <xf numFmtId="11" fontId="27" fillId="0" borderId="1" xfId="0" applyNumberFormat="1" applyFont="1" applyFill="1" applyBorder="1" applyAlignment="1">
      <alignment horizontal="center" vertical="center" wrapText="1"/>
    </xf>
    <xf numFmtId="0" fontId="27" fillId="0" borderId="1" xfId="0" quotePrefix="1" applyFont="1" applyFill="1" applyBorder="1" applyAlignment="1">
      <alignment horizontal="center" vertical="center" wrapText="1"/>
    </xf>
    <xf numFmtId="1" fontId="27" fillId="0" borderId="1" xfId="0" quotePrefix="1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166" fontId="3" fillId="0" borderId="22" xfId="0" applyNumberFormat="1" applyFont="1" applyFill="1" applyBorder="1" applyAlignment="1">
      <alignment horizontal="center" vertical="center" wrapText="1"/>
    </xf>
    <xf numFmtId="49" fontId="27" fillId="0" borderId="22" xfId="0" applyNumberFormat="1" applyFont="1" applyFill="1" applyBorder="1" applyAlignment="1">
      <alignment horizontal="center" vertical="center" wrapText="1"/>
    </xf>
    <xf numFmtId="0" fontId="27" fillId="0" borderId="22" xfId="0" quotePrefix="1" applyFont="1" applyFill="1" applyBorder="1" applyAlignment="1">
      <alignment horizontal="center" vertical="center" wrapText="1"/>
    </xf>
    <xf numFmtId="14" fontId="27" fillId="0" borderId="22" xfId="0" applyNumberFormat="1" applyFont="1" applyFill="1" applyBorder="1" applyAlignment="1">
      <alignment horizontal="center" vertical="center" wrapText="1"/>
    </xf>
    <xf numFmtId="43" fontId="27" fillId="0" borderId="22" xfId="1" applyFont="1" applyFill="1" applyBorder="1" applyAlignment="1">
      <alignment horizontal="center" vertical="center" wrapText="1"/>
    </xf>
    <xf numFmtId="4" fontId="27" fillId="0" borderId="22" xfId="0" applyNumberFormat="1" applyFont="1" applyFill="1" applyBorder="1" applyAlignment="1">
      <alignment horizontal="center" vertical="center" wrapText="1"/>
    </xf>
    <xf numFmtId="0" fontId="3" fillId="0" borderId="27" xfId="3" applyFont="1" applyBorder="1" applyAlignment="1">
      <alignment wrapText="1"/>
    </xf>
    <xf numFmtId="0" fontId="3" fillId="0" borderId="28" xfId="3" applyFont="1" applyBorder="1" applyAlignment="1">
      <alignment wrapText="1"/>
    </xf>
    <xf numFmtId="2" fontId="3" fillId="0" borderId="33" xfId="1" applyNumberFormat="1" applyFont="1" applyFill="1" applyBorder="1" applyAlignment="1">
      <alignment wrapText="1"/>
    </xf>
    <xf numFmtId="0" fontId="7" fillId="0" borderId="34" xfId="3" applyFont="1" applyBorder="1" applyAlignment="1">
      <alignment horizontal="center"/>
    </xf>
    <xf numFmtId="0" fontId="3" fillId="0" borderId="27" xfId="3" applyFont="1" applyBorder="1" applyAlignment="1">
      <alignment horizontal="center"/>
    </xf>
    <xf numFmtId="0" fontId="3" fillId="0" borderId="28" xfId="3" applyFont="1" applyBorder="1" applyAlignment="1">
      <alignment horizontal="center"/>
    </xf>
    <xf numFmtId="0" fontId="3" fillId="0" borderId="33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6" fillId="0" borderId="0" xfId="3" applyFont="1" applyBorder="1"/>
    <xf numFmtId="4" fontId="3" fillId="0" borderId="0" xfId="3" applyNumberFormat="1" applyFont="1" applyBorder="1"/>
    <xf numFmtId="0" fontId="3" fillId="0" borderId="0" xfId="3" applyFont="1"/>
    <xf numFmtId="0" fontId="3" fillId="0" borderId="35" xfId="3" applyFont="1" applyBorder="1"/>
    <xf numFmtId="0" fontId="3" fillId="0" borderId="35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Font="1" applyAlignment="1"/>
    <xf numFmtId="0" fontId="27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7" fillId="0" borderId="0" xfId="3" applyFont="1" applyAlignment="1">
      <alignment horizontal="center" vertical="center"/>
    </xf>
    <xf numFmtId="0" fontId="10" fillId="0" borderId="0" xfId="3" applyFont="1"/>
    <xf numFmtId="0" fontId="28" fillId="0" borderId="0" xfId="3" applyFont="1"/>
    <xf numFmtId="0" fontId="29" fillId="0" borderId="0" xfId="3" applyFont="1"/>
  </cellXfs>
  <cellStyles count="6">
    <cellStyle name="Bueno" xfId="2" builtinId="26"/>
    <cellStyle name="Millares" xfId="1" builtinId="3"/>
    <cellStyle name="Normal" xfId="0" builtinId="0"/>
    <cellStyle name="Normal 2 10" xfId="3"/>
    <cellStyle name="Normal 2 2" xfId="4"/>
    <cellStyle name="Normal 4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4</xdr:row>
      <xdr:rowOff>104775</xdr:rowOff>
    </xdr:from>
    <xdr:to>
      <xdr:col>26</xdr:col>
      <xdr:colOff>0</xdr:colOff>
      <xdr:row>12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88975" y="1028700"/>
          <a:ext cx="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369337</xdr:colOff>
      <xdr:row>8</xdr:row>
      <xdr:rowOff>116637</xdr:rowOff>
    </xdr:from>
    <xdr:ext cx="3246275" cy="264560"/>
    <xdr:sp macro="" textlink="">
      <xdr:nvSpPr>
        <xdr:cNvPr id="3" name="3 CuadroTexto"/>
        <xdr:cNvSpPr txBox="1"/>
      </xdr:nvSpPr>
      <xdr:spPr>
        <a:xfrm>
          <a:off x="6160537" y="1802562"/>
          <a:ext cx="32462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1.- </a:t>
          </a:r>
          <a:r>
            <a:rPr lang="es-MX" sz="1200" b="0">
              <a:latin typeface="Arial" pitchFamily="34" charset="0"/>
              <a:cs typeface="Arial" pitchFamily="34" charset="0"/>
            </a:rPr>
            <a:t>MUNICIPIO:</a:t>
          </a:r>
          <a:r>
            <a:rPr lang="es-MX" sz="1200" b="0" baseline="0">
              <a:latin typeface="Arial" pitchFamily="34" charset="0"/>
              <a:cs typeface="Arial" pitchFamily="34" charset="0"/>
            </a:rPr>
            <a:t> JOCOTITLÁN</a:t>
          </a:r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6</xdr:col>
      <xdr:colOff>385687</xdr:colOff>
      <xdr:row>10</xdr:row>
      <xdr:rowOff>6609</xdr:rowOff>
    </xdr:from>
    <xdr:ext cx="2967502" cy="264560"/>
    <xdr:sp macro="" textlink="">
      <xdr:nvSpPr>
        <xdr:cNvPr id="4" name="4 CuadroTexto"/>
        <xdr:cNvSpPr txBox="1"/>
      </xdr:nvSpPr>
      <xdr:spPr>
        <a:xfrm>
          <a:off x="6176887" y="2073534"/>
          <a:ext cx="29675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200" b="0">
              <a:latin typeface="Arial" pitchFamily="34" charset="0"/>
              <a:cs typeface="Arial" pitchFamily="34" charset="0"/>
            </a:rPr>
            <a:t>2.- NÚMERO:</a:t>
          </a:r>
          <a:r>
            <a:rPr lang="es-MX" sz="1200" b="0" baseline="0">
              <a:latin typeface="Arial" pitchFamily="34" charset="0"/>
              <a:cs typeface="Arial" pitchFamily="34" charset="0"/>
            </a:rPr>
            <a:t> 028</a:t>
          </a:r>
        </a:p>
        <a:p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15</xdr:col>
      <xdr:colOff>607391</xdr:colOff>
      <xdr:row>9</xdr:row>
      <xdr:rowOff>179456</xdr:rowOff>
    </xdr:from>
    <xdr:ext cx="2112066" cy="289891"/>
    <xdr:sp macro="" textlink="">
      <xdr:nvSpPr>
        <xdr:cNvPr id="5" name="5 CuadroTexto"/>
        <xdr:cNvSpPr txBox="1"/>
      </xdr:nvSpPr>
      <xdr:spPr>
        <a:xfrm>
          <a:off x="16247441" y="2055881"/>
          <a:ext cx="2112066" cy="2898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100" b="1">
              <a:latin typeface="Arial" pitchFamily="34" charset="0"/>
              <a:cs typeface="Arial" pitchFamily="34" charset="0"/>
            </a:rPr>
            <a:t>ESPECIFICAR</a:t>
          </a:r>
          <a:r>
            <a:rPr lang="es-MX" sz="1000" b="1">
              <a:latin typeface="Arial" pitchFamily="34" charset="0"/>
              <a:cs typeface="Arial" pitchFamily="34" charset="0"/>
            </a:rPr>
            <a:t>_____________</a:t>
          </a:r>
        </a:p>
      </xdr:txBody>
    </xdr:sp>
    <xdr:clientData/>
  </xdr:oneCellAnchor>
  <xdr:twoCellAnchor>
    <xdr:from>
      <xdr:col>11</xdr:col>
      <xdr:colOff>383107</xdr:colOff>
      <xdr:row>5</xdr:row>
      <xdr:rowOff>68599</xdr:rowOff>
    </xdr:from>
    <xdr:to>
      <xdr:col>11</xdr:col>
      <xdr:colOff>510760</xdr:colOff>
      <xdr:row>12</xdr:row>
      <xdr:rowOff>27606</xdr:rowOff>
    </xdr:to>
    <xdr:sp macro="" textlink="">
      <xdr:nvSpPr>
        <xdr:cNvPr id="6" name="6 Abrir llave"/>
        <xdr:cNvSpPr/>
      </xdr:nvSpPr>
      <xdr:spPr>
        <a:xfrm>
          <a:off x="12079807" y="1183024"/>
          <a:ext cx="127653" cy="1292507"/>
        </a:xfrm>
        <a:prstGeom prst="leftBrace">
          <a:avLst>
            <a:gd name="adj1" fmla="val 18605"/>
            <a:gd name="adj2" fmla="val 5004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oneCellAnchor>
    <xdr:from>
      <xdr:col>21</xdr:col>
      <xdr:colOff>82826</xdr:colOff>
      <xdr:row>6</xdr:row>
      <xdr:rowOff>96630</xdr:rowOff>
    </xdr:from>
    <xdr:ext cx="1228586" cy="434633"/>
    <xdr:sp macro="" textlink="">
      <xdr:nvSpPr>
        <xdr:cNvPr id="7" name="7 CuadroTexto"/>
        <xdr:cNvSpPr txBox="1"/>
      </xdr:nvSpPr>
      <xdr:spPr>
        <a:xfrm>
          <a:off x="20990201" y="1401555"/>
          <a:ext cx="1228586" cy="434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600" b="1">
              <a:latin typeface="Arial" pitchFamily="34" charset="0"/>
              <a:cs typeface="Arial" pitchFamily="34" charset="0"/>
            </a:rPr>
            <a:t>4.- </a:t>
          </a:r>
          <a:r>
            <a:rPr lang="es-MX" sz="1000" b="1">
              <a:latin typeface="Arial" pitchFamily="34" charset="0"/>
              <a:cs typeface="Arial" pitchFamily="34" charset="0"/>
            </a:rPr>
            <a:t>FECHA </a:t>
          </a:r>
        </a:p>
      </xdr:txBody>
    </xdr:sp>
    <xdr:clientData/>
  </xdr:oneCellAnchor>
  <xdr:oneCellAnchor>
    <xdr:from>
      <xdr:col>16</xdr:col>
      <xdr:colOff>550879</xdr:colOff>
      <xdr:row>8</xdr:row>
      <xdr:rowOff>191276</xdr:rowOff>
    </xdr:from>
    <xdr:ext cx="1214923" cy="331062"/>
    <xdr:sp macro="" textlink="">
      <xdr:nvSpPr>
        <xdr:cNvPr id="8" name="8 CuadroTexto"/>
        <xdr:cNvSpPr txBox="1"/>
      </xdr:nvSpPr>
      <xdr:spPr>
        <a:xfrm>
          <a:off x="17019604" y="1877201"/>
          <a:ext cx="1214923" cy="3310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16</xdr:col>
      <xdr:colOff>568258</xdr:colOff>
      <xdr:row>10</xdr:row>
      <xdr:rowOff>165797</xdr:rowOff>
    </xdr:from>
    <xdr:ext cx="1254806" cy="356541"/>
    <xdr:sp macro="" textlink="">
      <xdr:nvSpPr>
        <xdr:cNvPr id="9" name="9 CuadroTexto"/>
        <xdr:cNvSpPr txBox="1"/>
      </xdr:nvSpPr>
      <xdr:spPr>
        <a:xfrm>
          <a:off x="17036983" y="2232722"/>
          <a:ext cx="1254806" cy="3565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000" b="1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oneCellAnchor>
  <xdr:oneCellAnchor>
    <xdr:from>
      <xdr:col>18</xdr:col>
      <xdr:colOff>11045</xdr:colOff>
      <xdr:row>12</xdr:row>
      <xdr:rowOff>7489</xdr:rowOff>
    </xdr:from>
    <xdr:ext cx="1214923" cy="213834"/>
    <xdr:sp macro="" textlink="">
      <xdr:nvSpPr>
        <xdr:cNvPr id="10" name="10 CuadroTexto"/>
        <xdr:cNvSpPr txBox="1"/>
      </xdr:nvSpPr>
      <xdr:spPr>
        <a:xfrm>
          <a:off x="17984720" y="2455414"/>
          <a:ext cx="1214923" cy="2138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20</xdr:col>
      <xdr:colOff>359651</xdr:colOff>
      <xdr:row>11</xdr:row>
      <xdr:rowOff>68033</xdr:rowOff>
    </xdr:from>
    <xdr:ext cx="388774" cy="223546"/>
    <xdr:sp macro="" textlink="">
      <xdr:nvSpPr>
        <xdr:cNvPr id="11" name="11 CuadroTexto"/>
        <xdr:cNvSpPr txBox="1"/>
      </xdr:nvSpPr>
      <xdr:spPr>
        <a:xfrm>
          <a:off x="20143076" y="2325458"/>
          <a:ext cx="388774" cy="2235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900" b="1">
              <a:latin typeface="Arial" pitchFamily="34" charset="0"/>
              <a:cs typeface="Arial" pitchFamily="34" charset="0"/>
            </a:rPr>
            <a:t> </a:t>
          </a:r>
          <a:r>
            <a:rPr lang="es-MX" sz="1000" b="1">
              <a:latin typeface="Arial" pitchFamily="34" charset="0"/>
              <a:cs typeface="Arial" pitchFamily="34" charset="0"/>
            </a:rPr>
            <a:t>           </a:t>
          </a:r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214923" cy="213834"/>
    <xdr:sp macro="" textlink="">
      <xdr:nvSpPr>
        <xdr:cNvPr id="12" name="12 CuadroTexto"/>
        <xdr:cNvSpPr txBox="1"/>
      </xdr:nvSpPr>
      <xdr:spPr>
        <a:xfrm>
          <a:off x="20907375" y="1876425"/>
          <a:ext cx="1214923" cy="2138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21</xdr:col>
      <xdr:colOff>0</xdr:colOff>
      <xdr:row>10</xdr:row>
      <xdr:rowOff>74641</xdr:rowOff>
    </xdr:from>
    <xdr:ext cx="1214923" cy="213834"/>
    <xdr:sp macro="" textlink="">
      <xdr:nvSpPr>
        <xdr:cNvPr id="13" name="13 CuadroTexto"/>
        <xdr:cNvSpPr txBox="1"/>
      </xdr:nvSpPr>
      <xdr:spPr>
        <a:xfrm>
          <a:off x="20907375" y="2141566"/>
          <a:ext cx="1214923" cy="2138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24</xdr:col>
      <xdr:colOff>757169</xdr:colOff>
      <xdr:row>6</xdr:row>
      <xdr:rowOff>67123</xdr:rowOff>
    </xdr:from>
    <xdr:ext cx="1407233" cy="1006603"/>
    <xdr:pic>
      <xdr:nvPicPr>
        <xdr:cNvPr id="14" name="15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5384"/>
        <a:stretch/>
      </xdr:blipFill>
      <xdr:spPr>
        <a:xfrm>
          <a:off x="24474419" y="1372048"/>
          <a:ext cx="1407233" cy="1006603"/>
        </a:xfrm>
        <a:prstGeom prst="rect">
          <a:avLst/>
        </a:prstGeom>
      </xdr:spPr>
    </xdr:pic>
    <xdr:clientData/>
  </xdr:oneCellAnchor>
  <xdr:twoCellAnchor>
    <xdr:from>
      <xdr:col>2</xdr:col>
      <xdr:colOff>285750</xdr:colOff>
      <xdr:row>4</xdr:row>
      <xdr:rowOff>0</xdr:rowOff>
    </xdr:from>
    <xdr:to>
      <xdr:col>3</xdr:col>
      <xdr:colOff>690562</xdr:colOff>
      <xdr:row>10</xdr:row>
      <xdr:rowOff>143751</xdr:rowOff>
    </xdr:to>
    <xdr:pic>
      <xdr:nvPicPr>
        <xdr:cNvPr id="15" name="Picture 4" descr="nvoesc1">
          <a:extLst>
            <a:ext uri="{FF2B5EF4-FFF2-40B4-BE49-F238E27FC236}">
              <a16:creationId xmlns:a16="http://schemas.microsoft.com/office/drawing/2014/main" id="{00000000-0008-0000-0000-0000262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923925"/>
          <a:ext cx="1347787" cy="1286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_ForCtaPubMpal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NICIPIOS%20REALIZADOS\CALCULO%20DE%20ISR\CALCULO%20DE%20IMPUESTO%20ISR.AYAPANG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INM"/>
      <sheetName val="INV MUE"/>
      <sheetName val="INV BAJ COST"/>
      <sheetName val="HOJA DE TRABAJO"/>
      <sheetName val="CONCILIACIÓN"/>
      <sheetName val="Altas y Bajas B INM"/>
      <sheetName val="Altas y Bajas B M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854"/>
  <sheetViews>
    <sheetView tabSelected="1" zoomScale="80" zoomScaleNormal="80" workbookViewId="0">
      <selection activeCell="A3" sqref="A3"/>
    </sheetView>
  </sheetViews>
  <sheetFormatPr baseColWidth="10" defaultRowHeight="12.75" x14ac:dyDescent="0.2"/>
  <cols>
    <col min="1" max="1" width="4.42578125" style="4" customWidth="1"/>
    <col min="2" max="2" width="3.85546875" style="4" customWidth="1"/>
    <col min="3" max="3" width="14.140625" style="7" bestFit="1" customWidth="1"/>
    <col min="4" max="4" width="14.5703125" style="7" customWidth="1"/>
    <col min="5" max="5" width="14.140625" style="8" customWidth="1"/>
    <col min="6" max="6" width="35.7109375" style="7" customWidth="1"/>
    <col min="7" max="7" width="17" style="7" customWidth="1"/>
    <col min="8" max="8" width="23" style="7" customWidth="1"/>
    <col min="9" max="9" width="20.28515625" style="7" customWidth="1"/>
    <col min="10" max="10" width="14.85546875" style="7" customWidth="1"/>
    <col min="11" max="11" width="13.42578125" style="7" customWidth="1"/>
    <col min="12" max="12" width="15.42578125" style="7" customWidth="1"/>
    <col min="13" max="13" width="17.7109375" style="7" bestFit="1" customWidth="1"/>
    <col min="14" max="14" width="11.28515625" style="7" bestFit="1" customWidth="1"/>
    <col min="15" max="15" width="14.7109375" style="7" bestFit="1" customWidth="1"/>
    <col min="16" max="16" width="12.42578125" style="7" bestFit="1" customWidth="1"/>
    <col min="17" max="17" width="11.5703125" style="7" customWidth="1"/>
    <col min="18" max="18" width="11" style="7" customWidth="1"/>
    <col min="19" max="19" width="12" style="7" bestFit="1" customWidth="1"/>
    <col min="20" max="20" width="15.140625" style="7" customWidth="1"/>
    <col min="21" max="21" width="16.85546875" style="7" customWidth="1"/>
    <col min="22" max="22" width="16" style="7" customWidth="1"/>
    <col min="23" max="23" width="13.5703125" style="7" customWidth="1"/>
    <col min="24" max="24" width="12.5703125" style="7" customWidth="1"/>
    <col min="25" max="25" width="13.5703125" style="7" customWidth="1"/>
    <col min="26" max="26" width="22" style="7" customWidth="1"/>
    <col min="27" max="27" width="4.28515625" style="4" customWidth="1"/>
    <col min="28" max="28" width="5.28515625" style="4" customWidth="1"/>
    <col min="29" max="253" width="11.42578125" style="4"/>
    <col min="254" max="254" width="4" style="4" customWidth="1"/>
    <col min="255" max="255" width="8.5703125" style="4" customWidth="1"/>
    <col min="256" max="256" width="11.5703125" style="4" customWidth="1"/>
    <col min="257" max="257" width="28.5703125" style="4" customWidth="1"/>
    <col min="258" max="258" width="22.28515625" style="4" customWidth="1"/>
    <col min="259" max="259" width="11.42578125" style="4" customWidth="1"/>
    <col min="260" max="260" width="12" style="4" customWidth="1"/>
    <col min="261" max="261" width="16.5703125" style="4" customWidth="1"/>
    <col min="262" max="262" width="11.5703125" style="4" customWidth="1"/>
    <col min="263" max="263" width="8" style="4" customWidth="1"/>
    <col min="264" max="264" width="9.5703125" style="4" customWidth="1"/>
    <col min="265" max="265" width="8.5703125" style="4" customWidth="1"/>
    <col min="266" max="266" width="9.85546875" style="4" customWidth="1"/>
    <col min="267" max="267" width="7.85546875" style="4" customWidth="1"/>
    <col min="268" max="268" width="8" style="4" customWidth="1"/>
    <col min="269" max="269" width="7.7109375" style="4" customWidth="1"/>
    <col min="270" max="270" width="12.5703125" style="4" customWidth="1"/>
    <col min="271" max="271" width="7.85546875" style="4" customWidth="1"/>
    <col min="272" max="272" width="5.7109375" style="4" customWidth="1"/>
    <col min="273" max="273" width="7.85546875" style="4" customWidth="1"/>
    <col min="274" max="274" width="8.28515625" style="4" customWidth="1"/>
    <col min="275" max="275" width="9.140625" style="4" customWidth="1"/>
    <col min="276" max="276" width="9.85546875" style="4" customWidth="1"/>
    <col min="277" max="277" width="10.85546875" style="4" customWidth="1"/>
    <col min="278" max="278" width="12.85546875" style="4" customWidth="1"/>
    <col min="279" max="279" width="10.28515625" style="4" customWidth="1"/>
    <col min="280" max="280" width="27.7109375" style="4" customWidth="1"/>
    <col min="281" max="509" width="11.42578125" style="4"/>
    <col min="510" max="510" width="4" style="4" customWidth="1"/>
    <col min="511" max="511" width="8.5703125" style="4" customWidth="1"/>
    <col min="512" max="512" width="11.5703125" style="4" customWidth="1"/>
    <col min="513" max="513" width="28.5703125" style="4" customWidth="1"/>
    <col min="514" max="514" width="22.28515625" style="4" customWidth="1"/>
    <col min="515" max="515" width="11.42578125" style="4" customWidth="1"/>
    <col min="516" max="516" width="12" style="4" customWidth="1"/>
    <col min="517" max="517" width="16.5703125" style="4" customWidth="1"/>
    <col min="518" max="518" width="11.5703125" style="4" customWidth="1"/>
    <col min="519" max="519" width="8" style="4" customWidth="1"/>
    <col min="520" max="520" width="9.5703125" style="4" customWidth="1"/>
    <col min="521" max="521" width="8.5703125" style="4" customWidth="1"/>
    <col min="522" max="522" width="9.85546875" style="4" customWidth="1"/>
    <col min="523" max="523" width="7.85546875" style="4" customWidth="1"/>
    <col min="524" max="524" width="8" style="4" customWidth="1"/>
    <col min="525" max="525" width="7.7109375" style="4" customWidth="1"/>
    <col min="526" max="526" width="12.5703125" style="4" customWidth="1"/>
    <col min="527" max="527" width="7.85546875" style="4" customWidth="1"/>
    <col min="528" max="528" width="5.7109375" style="4" customWidth="1"/>
    <col min="529" max="529" width="7.85546875" style="4" customWidth="1"/>
    <col min="530" max="530" width="8.28515625" style="4" customWidth="1"/>
    <col min="531" max="531" width="9.140625" style="4" customWidth="1"/>
    <col min="532" max="532" width="9.85546875" style="4" customWidth="1"/>
    <col min="533" max="533" width="10.85546875" style="4" customWidth="1"/>
    <col min="534" max="534" width="12.85546875" style="4" customWidth="1"/>
    <col min="535" max="535" width="10.28515625" style="4" customWidth="1"/>
    <col min="536" max="536" width="27.7109375" style="4" customWidth="1"/>
    <col min="537" max="765" width="11.42578125" style="4"/>
    <col min="766" max="766" width="4" style="4" customWidth="1"/>
    <col min="767" max="767" width="8.5703125" style="4" customWidth="1"/>
    <col min="768" max="768" width="11.5703125" style="4" customWidth="1"/>
    <col min="769" max="769" width="28.5703125" style="4" customWidth="1"/>
    <col min="770" max="770" width="22.28515625" style="4" customWidth="1"/>
    <col min="771" max="771" width="11.42578125" style="4" customWidth="1"/>
    <col min="772" max="772" width="12" style="4" customWidth="1"/>
    <col min="773" max="773" width="16.5703125" style="4" customWidth="1"/>
    <col min="774" max="774" width="11.5703125" style="4" customWidth="1"/>
    <col min="775" max="775" width="8" style="4" customWidth="1"/>
    <col min="776" max="776" width="9.5703125" style="4" customWidth="1"/>
    <col min="777" max="777" width="8.5703125" style="4" customWidth="1"/>
    <col min="778" max="778" width="9.85546875" style="4" customWidth="1"/>
    <col min="779" max="779" width="7.85546875" style="4" customWidth="1"/>
    <col min="780" max="780" width="8" style="4" customWidth="1"/>
    <col min="781" max="781" width="7.7109375" style="4" customWidth="1"/>
    <col min="782" max="782" width="12.5703125" style="4" customWidth="1"/>
    <col min="783" max="783" width="7.85546875" style="4" customWidth="1"/>
    <col min="784" max="784" width="5.7109375" style="4" customWidth="1"/>
    <col min="785" max="785" width="7.85546875" style="4" customWidth="1"/>
    <col min="786" max="786" width="8.28515625" style="4" customWidth="1"/>
    <col min="787" max="787" width="9.140625" style="4" customWidth="1"/>
    <col min="788" max="788" width="9.85546875" style="4" customWidth="1"/>
    <col min="789" max="789" width="10.85546875" style="4" customWidth="1"/>
    <col min="790" max="790" width="12.85546875" style="4" customWidth="1"/>
    <col min="791" max="791" width="10.28515625" style="4" customWidth="1"/>
    <col min="792" max="792" width="27.7109375" style="4" customWidth="1"/>
    <col min="793" max="1021" width="11.42578125" style="4"/>
    <col min="1022" max="1022" width="4" style="4" customWidth="1"/>
    <col min="1023" max="1023" width="8.5703125" style="4" customWidth="1"/>
    <col min="1024" max="1024" width="11.5703125" style="4" customWidth="1"/>
    <col min="1025" max="1025" width="28.5703125" style="4" customWidth="1"/>
    <col min="1026" max="1026" width="22.28515625" style="4" customWidth="1"/>
    <col min="1027" max="1027" width="11.42578125" style="4" customWidth="1"/>
    <col min="1028" max="1028" width="12" style="4" customWidth="1"/>
    <col min="1029" max="1029" width="16.5703125" style="4" customWidth="1"/>
    <col min="1030" max="1030" width="11.5703125" style="4" customWidth="1"/>
    <col min="1031" max="1031" width="8" style="4" customWidth="1"/>
    <col min="1032" max="1032" width="9.5703125" style="4" customWidth="1"/>
    <col min="1033" max="1033" width="8.5703125" style="4" customWidth="1"/>
    <col min="1034" max="1034" width="9.85546875" style="4" customWidth="1"/>
    <col min="1035" max="1035" width="7.85546875" style="4" customWidth="1"/>
    <col min="1036" max="1036" width="8" style="4" customWidth="1"/>
    <col min="1037" max="1037" width="7.7109375" style="4" customWidth="1"/>
    <col min="1038" max="1038" width="12.5703125" style="4" customWidth="1"/>
    <col min="1039" max="1039" width="7.85546875" style="4" customWidth="1"/>
    <col min="1040" max="1040" width="5.7109375" style="4" customWidth="1"/>
    <col min="1041" max="1041" width="7.85546875" style="4" customWidth="1"/>
    <col min="1042" max="1042" width="8.28515625" style="4" customWidth="1"/>
    <col min="1043" max="1043" width="9.140625" style="4" customWidth="1"/>
    <col min="1044" max="1044" width="9.85546875" style="4" customWidth="1"/>
    <col min="1045" max="1045" width="10.85546875" style="4" customWidth="1"/>
    <col min="1046" max="1046" width="12.85546875" style="4" customWidth="1"/>
    <col min="1047" max="1047" width="10.28515625" style="4" customWidth="1"/>
    <col min="1048" max="1048" width="27.7109375" style="4" customWidth="1"/>
    <col min="1049" max="1277" width="11.42578125" style="4"/>
    <col min="1278" max="1278" width="4" style="4" customWidth="1"/>
    <col min="1279" max="1279" width="8.5703125" style="4" customWidth="1"/>
    <col min="1280" max="1280" width="11.5703125" style="4" customWidth="1"/>
    <col min="1281" max="1281" width="28.5703125" style="4" customWidth="1"/>
    <col min="1282" max="1282" width="22.28515625" style="4" customWidth="1"/>
    <col min="1283" max="1283" width="11.42578125" style="4" customWidth="1"/>
    <col min="1284" max="1284" width="12" style="4" customWidth="1"/>
    <col min="1285" max="1285" width="16.5703125" style="4" customWidth="1"/>
    <col min="1286" max="1286" width="11.5703125" style="4" customWidth="1"/>
    <col min="1287" max="1287" width="8" style="4" customWidth="1"/>
    <col min="1288" max="1288" width="9.5703125" style="4" customWidth="1"/>
    <col min="1289" max="1289" width="8.5703125" style="4" customWidth="1"/>
    <col min="1290" max="1290" width="9.85546875" style="4" customWidth="1"/>
    <col min="1291" max="1291" width="7.85546875" style="4" customWidth="1"/>
    <col min="1292" max="1292" width="8" style="4" customWidth="1"/>
    <col min="1293" max="1293" width="7.7109375" style="4" customWidth="1"/>
    <col min="1294" max="1294" width="12.5703125" style="4" customWidth="1"/>
    <col min="1295" max="1295" width="7.85546875" style="4" customWidth="1"/>
    <col min="1296" max="1296" width="5.7109375" style="4" customWidth="1"/>
    <col min="1297" max="1297" width="7.85546875" style="4" customWidth="1"/>
    <col min="1298" max="1298" width="8.28515625" style="4" customWidth="1"/>
    <col min="1299" max="1299" width="9.140625" style="4" customWidth="1"/>
    <col min="1300" max="1300" width="9.85546875" style="4" customWidth="1"/>
    <col min="1301" max="1301" width="10.85546875" style="4" customWidth="1"/>
    <col min="1302" max="1302" width="12.85546875" style="4" customWidth="1"/>
    <col min="1303" max="1303" width="10.28515625" style="4" customWidth="1"/>
    <col min="1304" max="1304" width="27.7109375" style="4" customWidth="1"/>
    <col min="1305" max="1533" width="11.42578125" style="4"/>
    <col min="1534" max="1534" width="4" style="4" customWidth="1"/>
    <col min="1535" max="1535" width="8.5703125" style="4" customWidth="1"/>
    <col min="1536" max="1536" width="11.5703125" style="4" customWidth="1"/>
    <col min="1537" max="1537" width="28.5703125" style="4" customWidth="1"/>
    <col min="1538" max="1538" width="22.28515625" style="4" customWidth="1"/>
    <col min="1539" max="1539" width="11.42578125" style="4" customWidth="1"/>
    <col min="1540" max="1540" width="12" style="4" customWidth="1"/>
    <col min="1541" max="1541" width="16.5703125" style="4" customWidth="1"/>
    <col min="1542" max="1542" width="11.5703125" style="4" customWidth="1"/>
    <col min="1543" max="1543" width="8" style="4" customWidth="1"/>
    <col min="1544" max="1544" width="9.5703125" style="4" customWidth="1"/>
    <col min="1545" max="1545" width="8.5703125" style="4" customWidth="1"/>
    <col min="1546" max="1546" width="9.85546875" style="4" customWidth="1"/>
    <col min="1547" max="1547" width="7.85546875" style="4" customWidth="1"/>
    <col min="1548" max="1548" width="8" style="4" customWidth="1"/>
    <col min="1549" max="1549" width="7.7109375" style="4" customWidth="1"/>
    <col min="1550" max="1550" width="12.5703125" style="4" customWidth="1"/>
    <col min="1551" max="1551" width="7.85546875" style="4" customWidth="1"/>
    <col min="1552" max="1552" width="5.7109375" style="4" customWidth="1"/>
    <col min="1553" max="1553" width="7.85546875" style="4" customWidth="1"/>
    <col min="1554" max="1554" width="8.28515625" style="4" customWidth="1"/>
    <col min="1555" max="1555" width="9.140625" style="4" customWidth="1"/>
    <col min="1556" max="1556" width="9.85546875" style="4" customWidth="1"/>
    <col min="1557" max="1557" width="10.85546875" style="4" customWidth="1"/>
    <col min="1558" max="1558" width="12.85546875" style="4" customWidth="1"/>
    <col min="1559" max="1559" width="10.28515625" style="4" customWidth="1"/>
    <col min="1560" max="1560" width="27.7109375" style="4" customWidth="1"/>
    <col min="1561" max="1789" width="11.42578125" style="4"/>
    <col min="1790" max="1790" width="4" style="4" customWidth="1"/>
    <col min="1791" max="1791" width="8.5703125" style="4" customWidth="1"/>
    <col min="1792" max="1792" width="11.5703125" style="4" customWidth="1"/>
    <col min="1793" max="1793" width="28.5703125" style="4" customWidth="1"/>
    <col min="1794" max="1794" width="22.28515625" style="4" customWidth="1"/>
    <col min="1795" max="1795" width="11.42578125" style="4" customWidth="1"/>
    <col min="1796" max="1796" width="12" style="4" customWidth="1"/>
    <col min="1797" max="1797" width="16.5703125" style="4" customWidth="1"/>
    <col min="1798" max="1798" width="11.5703125" style="4" customWidth="1"/>
    <col min="1799" max="1799" width="8" style="4" customWidth="1"/>
    <col min="1800" max="1800" width="9.5703125" style="4" customWidth="1"/>
    <col min="1801" max="1801" width="8.5703125" style="4" customWidth="1"/>
    <col min="1802" max="1802" width="9.85546875" style="4" customWidth="1"/>
    <col min="1803" max="1803" width="7.85546875" style="4" customWidth="1"/>
    <col min="1804" max="1804" width="8" style="4" customWidth="1"/>
    <col min="1805" max="1805" width="7.7109375" style="4" customWidth="1"/>
    <col min="1806" max="1806" width="12.5703125" style="4" customWidth="1"/>
    <col min="1807" max="1807" width="7.85546875" style="4" customWidth="1"/>
    <col min="1808" max="1808" width="5.7109375" style="4" customWidth="1"/>
    <col min="1809" max="1809" width="7.85546875" style="4" customWidth="1"/>
    <col min="1810" max="1810" width="8.28515625" style="4" customWidth="1"/>
    <col min="1811" max="1811" width="9.140625" style="4" customWidth="1"/>
    <col min="1812" max="1812" width="9.85546875" style="4" customWidth="1"/>
    <col min="1813" max="1813" width="10.85546875" style="4" customWidth="1"/>
    <col min="1814" max="1814" width="12.85546875" style="4" customWidth="1"/>
    <col min="1815" max="1815" width="10.28515625" style="4" customWidth="1"/>
    <col min="1816" max="1816" width="27.7109375" style="4" customWidth="1"/>
    <col min="1817" max="2045" width="11.42578125" style="4"/>
    <col min="2046" max="2046" width="4" style="4" customWidth="1"/>
    <col min="2047" max="2047" width="8.5703125" style="4" customWidth="1"/>
    <col min="2048" max="2048" width="11.5703125" style="4" customWidth="1"/>
    <col min="2049" max="2049" width="28.5703125" style="4" customWidth="1"/>
    <col min="2050" max="2050" width="22.28515625" style="4" customWidth="1"/>
    <col min="2051" max="2051" width="11.42578125" style="4" customWidth="1"/>
    <col min="2052" max="2052" width="12" style="4" customWidth="1"/>
    <col min="2053" max="2053" width="16.5703125" style="4" customWidth="1"/>
    <col min="2054" max="2054" width="11.5703125" style="4" customWidth="1"/>
    <col min="2055" max="2055" width="8" style="4" customWidth="1"/>
    <col min="2056" max="2056" width="9.5703125" style="4" customWidth="1"/>
    <col min="2057" max="2057" width="8.5703125" style="4" customWidth="1"/>
    <col min="2058" max="2058" width="9.85546875" style="4" customWidth="1"/>
    <col min="2059" max="2059" width="7.85546875" style="4" customWidth="1"/>
    <col min="2060" max="2060" width="8" style="4" customWidth="1"/>
    <col min="2061" max="2061" width="7.7109375" style="4" customWidth="1"/>
    <col min="2062" max="2062" width="12.5703125" style="4" customWidth="1"/>
    <col min="2063" max="2063" width="7.85546875" style="4" customWidth="1"/>
    <col min="2064" max="2064" width="5.7109375" style="4" customWidth="1"/>
    <col min="2065" max="2065" width="7.85546875" style="4" customWidth="1"/>
    <col min="2066" max="2066" width="8.28515625" style="4" customWidth="1"/>
    <col min="2067" max="2067" width="9.140625" style="4" customWidth="1"/>
    <col min="2068" max="2068" width="9.85546875" style="4" customWidth="1"/>
    <col min="2069" max="2069" width="10.85546875" style="4" customWidth="1"/>
    <col min="2070" max="2070" width="12.85546875" style="4" customWidth="1"/>
    <col min="2071" max="2071" width="10.28515625" style="4" customWidth="1"/>
    <col min="2072" max="2072" width="27.7109375" style="4" customWidth="1"/>
    <col min="2073" max="2301" width="11.42578125" style="4"/>
    <col min="2302" max="2302" width="4" style="4" customWidth="1"/>
    <col min="2303" max="2303" width="8.5703125" style="4" customWidth="1"/>
    <col min="2304" max="2304" width="11.5703125" style="4" customWidth="1"/>
    <col min="2305" max="2305" width="28.5703125" style="4" customWidth="1"/>
    <col min="2306" max="2306" width="22.28515625" style="4" customWidth="1"/>
    <col min="2307" max="2307" width="11.42578125" style="4" customWidth="1"/>
    <col min="2308" max="2308" width="12" style="4" customWidth="1"/>
    <col min="2309" max="2309" width="16.5703125" style="4" customWidth="1"/>
    <col min="2310" max="2310" width="11.5703125" style="4" customWidth="1"/>
    <col min="2311" max="2311" width="8" style="4" customWidth="1"/>
    <col min="2312" max="2312" width="9.5703125" style="4" customWidth="1"/>
    <col min="2313" max="2313" width="8.5703125" style="4" customWidth="1"/>
    <col min="2314" max="2314" width="9.85546875" style="4" customWidth="1"/>
    <col min="2315" max="2315" width="7.85546875" style="4" customWidth="1"/>
    <col min="2316" max="2316" width="8" style="4" customWidth="1"/>
    <col min="2317" max="2317" width="7.7109375" style="4" customWidth="1"/>
    <col min="2318" max="2318" width="12.5703125" style="4" customWidth="1"/>
    <col min="2319" max="2319" width="7.85546875" style="4" customWidth="1"/>
    <col min="2320" max="2320" width="5.7109375" style="4" customWidth="1"/>
    <col min="2321" max="2321" width="7.85546875" style="4" customWidth="1"/>
    <col min="2322" max="2322" width="8.28515625" style="4" customWidth="1"/>
    <col min="2323" max="2323" width="9.140625" style="4" customWidth="1"/>
    <col min="2324" max="2324" width="9.85546875" style="4" customWidth="1"/>
    <col min="2325" max="2325" width="10.85546875" style="4" customWidth="1"/>
    <col min="2326" max="2326" width="12.85546875" style="4" customWidth="1"/>
    <col min="2327" max="2327" width="10.28515625" style="4" customWidth="1"/>
    <col min="2328" max="2328" width="27.7109375" style="4" customWidth="1"/>
    <col min="2329" max="2557" width="11.42578125" style="4"/>
    <col min="2558" max="2558" width="4" style="4" customWidth="1"/>
    <col min="2559" max="2559" width="8.5703125" style="4" customWidth="1"/>
    <col min="2560" max="2560" width="11.5703125" style="4" customWidth="1"/>
    <col min="2561" max="2561" width="28.5703125" style="4" customWidth="1"/>
    <col min="2562" max="2562" width="22.28515625" style="4" customWidth="1"/>
    <col min="2563" max="2563" width="11.42578125" style="4" customWidth="1"/>
    <col min="2564" max="2564" width="12" style="4" customWidth="1"/>
    <col min="2565" max="2565" width="16.5703125" style="4" customWidth="1"/>
    <col min="2566" max="2566" width="11.5703125" style="4" customWidth="1"/>
    <col min="2567" max="2567" width="8" style="4" customWidth="1"/>
    <col min="2568" max="2568" width="9.5703125" style="4" customWidth="1"/>
    <col min="2569" max="2569" width="8.5703125" style="4" customWidth="1"/>
    <col min="2570" max="2570" width="9.85546875" style="4" customWidth="1"/>
    <col min="2571" max="2571" width="7.85546875" style="4" customWidth="1"/>
    <col min="2572" max="2572" width="8" style="4" customWidth="1"/>
    <col min="2573" max="2573" width="7.7109375" style="4" customWidth="1"/>
    <col min="2574" max="2574" width="12.5703125" style="4" customWidth="1"/>
    <col min="2575" max="2575" width="7.85546875" style="4" customWidth="1"/>
    <col min="2576" max="2576" width="5.7109375" style="4" customWidth="1"/>
    <col min="2577" max="2577" width="7.85546875" style="4" customWidth="1"/>
    <col min="2578" max="2578" width="8.28515625" style="4" customWidth="1"/>
    <col min="2579" max="2579" width="9.140625" style="4" customWidth="1"/>
    <col min="2580" max="2580" width="9.85546875" style="4" customWidth="1"/>
    <col min="2581" max="2581" width="10.85546875" style="4" customWidth="1"/>
    <col min="2582" max="2582" width="12.85546875" style="4" customWidth="1"/>
    <col min="2583" max="2583" width="10.28515625" style="4" customWidth="1"/>
    <col min="2584" max="2584" width="27.7109375" style="4" customWidth="1"/>
    <col min="2585" max="2813" width="11.42578125" style="4"/>
    <col min="2814" max="2814" width="4" style="4" customWidth="1"/>
    <col min="2815" max="2815" width="8.5703125" style="4" customWidth="1"/>
    <col min="2816" max="2816" width="11.5703125" style="4" customWidth="1"/>
    <col min="2817" max="2817" width="28.5703125" style="4" customWidth="1"/>
    <col min="2818" max="2818" width="22.28515625" style="4" customWidth="1"/>
    <col min="2819" max="2819" width="11.42578125" style="4" customWidth="1"/>
    <col min="2820" max="2820" width="12" style="4" customWidth="1"/>
    <col min="2821" max="2821" width="16.5703125" style="4" customWidth="1"/>
    <col min="2822" max="2822" width="11.5703125" style="4" customWidth="1"/>
    <col min="2823" max="2823" width="8" style="4" customWidth="1"/>
    <col min="2824" max="2824" width="9.5703125" style="4" customWidth="1"/>
    <col min="2825" max="2825" width="8.5703125" style="4" customWidth="1"/>
    <col min="2826" max="2826" width="9.85546875" style="4" customWidth="1"/>
    <col min="2827" max="2827" width="7.85546875" style="4" customWidth="1"/>
    <col min="2828" max="2828" width="8" style="4" customWidth="1"/>
    <col min="2829" max="2829" width="7.7109375" style="4" customWidth="1"/>
    <col min="2830" max="2830" width="12.5703125" style="4" customWidth="1"/>
    <col min="2831" max="2831" width="7.85546875" style="4" customWidth="1"/>
    <col min="2832" max="2832" width="5.7109375" style="4" customWidth="1"/>
    <col min="2833" max="2833" width="7.85546875" style="4" customWidth="1"/>
    <col min="2834" max="2834" width="8.28515625" style="4" customWidth="1"/>
    <col min="2835" max="2835" width="9.140625" style="4" customWidth="1"/>
    <col min="2836" max="2836" width="9.85546875" style="4" customWidth="1"/>
    <col min="2837" max="2837" width="10.85546875" style="4" customWidth="1"/>
    <col min="2838" max="2838" width="12.85546875" style="4" customWidth="1"/>
    <col min="2839" max="2839" width="10.28515625" style="4" customWidth="1"/>
    <col min="2840" max="2840" width="27.7109375" style="4" customWidth="1"/>
    <col min="2841" max="3069" width="11.42578125" style="4"/>
    <col min="3070" max="3070" width="4" style="4" customWidth="1"/>
    <col min="3071" max="3071" width="8.5703125" style="4" customWidth="1"/>
    <col min="3072" max="3072" width="11.5703125" style="4" customWidth="1"/>
    <col min="3073" max="3073" width="28.5703125" style="4" customWidth="1"/>
    <col min="3074" max="3074" width="22.28515625" style="4" customWidth="1"/>
    <col min="3075" max="3075" width="11.42578125" style="4" customWidth="1"/>
    <col min="3076" max="3076" width="12" style="4" customWidth="1"/>
    <col min="3077" max="3077" width="16.5703125" style="4" customWidth="1"/>
    <col min="3078" max="3078" width="11.5703125" style="4" customWidth="1"/>
    <col min="3079" max="3079" width="8" style="4" customWidth="1"/>
    <col min="3080" max="3080" width="9.5703125" style="4" customWidth="1"/>
    <col min="3081" max="3081" width="8.5703125" style="4" customWidth="1"/>
    <col min="3082" max="3082" width="9.85546875" style="4" customWidth="1"/>
    <col min="3083" max="3083" width="7.85546875" style="4" customWidth="1"/>
    <col min="3084" max="3084" width="8" style="4" customWidth="1"/>
    <col min="3085" max="3085" width="7.7109375" style="4" customWidth="1"/>
    <col min="3086" max="3086" width="12.5703125" style="4" customWidth="1"/>
    <col min="3087" max="3087" width="7.85546875" style="4" customWidth="1"/>
    <col min="3088" max="3088" width="5.7109375" style="4" customWidth="1"/>
    <col min="3089" max="3089" width="7.85546875" style="4" customWidth="1"/>
    <col min="3090" max="3090" width="8.28515625" style="4" customWidth="1"/>
    <col min="3091" max="3091" width="9.140625" style="4" customWidth="1"/>
    <col min="3092" max="3092" width="9.85546875" style="4" customWidth="1"/>
    <col min="3093" max="3093" width="10.85546875" style="4" customWidth="1"/>
    <col min="3094" max="3094" width="12.85546875" style="4" customWidth="1"/>
    <col min="3095" max="3095" width="10.28515625" style="4" customWidth="1"/>
    <col min="3096" max="3096" width="27.7109375" style="4" customWidth="1"/>
    <col min="3097" max="3325" width="11.42578125" style="4"/>
    <col min="3326" max="3326" width="4" style="4" customWidth="1"/>
    <col min="3327" max="3327" width="8.5703125" style="4" customWidth="1"/>
    <col min="3328" max="3328" width="11.5703125" style="4" customWidth="1"/>
    <col min="3329" max="3329" width="28.5703125" style="4" customWidth="1"/>
    <col min="3330" max="3330" width="22.28515625" style="4" customWidth="1"/>
    <col min="3331" max="3331" width="11.42578125" style="4" customWidth="1"/>
    <col min="3332" max="3332" width="12" style="4" customWidth="1"/>
    <col min="3333" max="3333" width="16.5703125" style="4" customWidth="1"/>
    <col min="3334" max="3334" width="11.5703125" style="4" customWidth="1"/>
    <col min="3335" max="3335" width="8" style="4" customWidth="1"/>
    <col min="3336" max="3336" width="9.5703125" style="4" customWidth="1"/>
    <col min="3337" max="3337" width="8.5703125" style="4" customWidth="1"/>
    <col min="3338" max="3338" width="9.85546875" style="4" customWidth="1"/>
    <col min="3339" max="3339" width="7.85546875" style="4" customWidth="1"/>
    <col min="3340" max="3340" width="8" style="4" customWidth="1"/>
    <col min="3341" max="3341" width="7.7109375" style="4" customWidth="1"/>
    <col min="3342" max="3342" width="12.5703125" style="4" customWidth="1"/>
    <col min="3343" max="3343" width="7.85546875" style="4" customWidth="1"/>
    <col min="3344" max="3344" width="5.7109375" style="4" customWidth="1"/>
    <col min="3345" max="3345" width="7.85546875" style="4" customWidth="1"/>
    <col min="3346" max="3346" width="8.28515625" style="4" customWidth="1"/>
    <col min="3347" max="3347" width="9.140625" style="4" customWidth="1"/>
    <col min="3348" max="3348" width="9.85546875" style="4" customWidth="1"/>
    <col min="3349" max="3349" width="10.85546875" style="4" customWidth="1"/>
    <col min="3350" max="3350" width="12.85546875" style="4" customWidth="1"/>
    <col min="3351" max="3351" width="10.28515625" style="4" customWidth="1"/>
    <col min="3352" max="3352" width="27.7109375" style="4" customWidth="1"/>
    <col min="3353" max="3581" width="11.42578125" style="4"/>
    <col min="3582" max="3582" width="4" style="4" customWidth="1"/>
    <col min="3583" max="3583" width="8.5703125" style="4" customWidth="1"/>
    <col min="3584" max="3584" width="11.5703125" style="4" customWidth="1"/>
    <col min="3585" max="3585" width="28.5703125" style="4" customWidth="1"/>
    <col min="3586" max="3586" width="22.28515625" style="4" customWidth="1"/>
    <col min="3587" max="3587" width="11.42578125" style="4" customWidth="1"/>
    <col min="3588" max="3588" width="12" style="4" customWidth="1"/>
    <col min="3589" max="3589" width="16.5703125" style="4" customWidth="1"/>
    <col min="3590" max="3590" width="11.5703125" style="4" customWidth="1"/>
    <col min="3591" max="3591" width="8" style="4" customWidth="1"/>
    <col min="3592" max="3592" width="9.5703125" style="4" customWidth="1"/>
    <col min="3593" max="3593" width="8.5703125" style="4" customWidth="1"/>
    <col min="3594" max="3594" width="9.85546875" style="4" customWidth="1"/>
    <col min="3595" max="3595" width="7.85546875" style="4" customWidth="1"/>
    <col min="3596" max="3596" width="8" style="4" customWidth="1"/>
    <col min="3597" max="3597" width="7.7109375" style="4" customWidth="1"/>
    <col min="3598" max="3598" width="12.5703125" style="4" customWidth="1"/>
    <col min="3599" max="3599" width="7.85546875" style="4" customWidth="1"/>
    <col min="3600" max="3600" width="5.7109375" style="4" customWidth="1"/>
    <col min="3601" max="3601" width="7.85546875" style="4" customWidth="1"/>
    <col min="3602" max="3602" width="8.28515625" style="4" customWidth="1"/>
    <col min="3603" max="3603" width="9.140625" style="4" customWidth="1"/>
    <col min="3604" max="3604" width="9.85546875" style="4" customWidth="1"/>
    <col min="3605" max="3605" width="10.85546875" style="4" customWidth="1"/>
    <col min="3606" max="3606" width="12.85546875" style="4" customWidth="1"/>
    <col min="3607" max="3607" width="10.28515625" style="4" customWidth="1"/>
    <col min="3608" max="3608" width="27.7109375" style="4" customWidth="1"/>
    <col min="3609" max="3837" width="11.42578125" style="4"/>
    <col min="3838" max="3838" width="4" style="4" customWidth="1"/>
    <col min="3839" max="3839" width="8.5703125" style="4" customWidth="1"/>
    <col min="3840" max="3840" width="11.5703125" style="4" customWidth="1"/>
    <col min="3841" max="3841" width="28.5703125" style="4" customWidth="1"/>
    <col min="3842" max="3842" width="22.28515625" style="4" customWidth="1"/>
    <col min="3843" max="3843" width="11.42578125" style="4" customWidth="1"/>
    <col min="3844" max="3844" width="12" style="4" customWidth="1"/>
    <col min="3845" max="3845" width="16.5703125" style="4" customWidth="1"/>
    <col min="3846" max="3846" width="11.5703125" style="4" customWidth="1"/>
    <col min="3847" max="3847" width="8" style="4" customWidth="1"/>
    <col min="3848" max="3848" width="9.5703125" style="4" customWidth="1"/>
    <col min="3849" max="3849" width="8.5703125" style="4" customWidth="1"/>
    <col min="3850" max="3850" width="9.85546875" style="4" customWidth="1"/>
    <col min="3851" max="3851" width="7.85546875" style="4" customWidth="1"/>
    <col min="3852" max="3852" width="8" style="4" customWidth="1"/>
    <col min="3853" max="3853" width="7.7109375" style="4" customWidth="1"/>
    <col min="3854" max="3854" width="12.5703125" style="4" customWidth="1"/>
    <col min="3855" max="3855" width="7.85546875" style="4" customWidth="1"/>
    <col min="3856" max="3856" width="5.7109375" style="4" customWidth="1"/>
    <col min="3857" max="3857" width="7.85546875" style="4" customWidth="1"/>
    <col min="3858" max="3858" width="8.28515625" style="4" customWidth="1"/>
    <col min="3859" max="3859" width="9.140625" style="4" customWidth="1"/>
    <col min="3860" max="3860" width="9.85546875" style="4" customWidth="1"/>
    <col min="3861" max="3861" width="10.85546875" style="4" customWidth="1"/>
    <col min="3862" max="3862" width="12.85546875" style="4" customWidth="1"/>
    <col min="3863" max="3863" width="10.28515625" style="4" customWidth="1"/>
    <col min="3864" max="3864" width="27.7109375" style="4" customWidth="1"/>
    <col min="3865" max="4093" width="11.42578125" style="4"/>
    <col min="4094" max="4094" width="4" style="4" customWidth="1"/>
    <col min="4095" max="4095" width="8.5703125" style="4" customWidth="1"/>
    <col min="4096" max="4096" width="11.5703125" style="4" customWidth="1"/>
    <col min="4097" max="4097" width="28.5703125" style="4" customWidth="1"/>
    <col min="4098" max="4098" width="22.28515625" style="4" customWidth="1"/>
    <col min="4099" max="4099" width="11.42578125" style="4" customWidth="1"/>
    <col min="4100" max="4100" width="12" style="4" customWidth="1"/>
    <col min="4101" max="4101" width="16.5703125" style="4" customWidth="1"/>
    <col min="4102" max="4102" width="11.5703125" style="4" customWidth="1"/>
    <col min="4103" max="4103" width="8" style="4" customWidth="1"/>
    <col min="4104" max="4104" width="9.5703125" style="4" customWidth="1"/>
    <col min="4105" max="4105" width="8.5703125" style="4" customWidth="1"/>
    <col min="4106" max="4106" width="9.85546875" style="4" customWidth="1"/>
    <col min="4107" max="4107" width="7.85546875" style="4" customWidth="1"/>
    <col min="4108" max="4108" width="8" style="4" customWidth="1"/>
    <col min="4109" max="4109" width="7.7109375" style="4" customWidth="1"/>
    <col min="4110" max="4110" width="12.5703125" style="4" customWidth="1"/>
    <col min="4111" max="4111" width="7.85546875" style="4" customWidth="1"/>
    <col min="4112" max="4112" width="5.7109375" style="4" customWidth="1"/>
    <col min="4113" max="4113" width="7.85546875" style="4" customWidth="1"/>
    <col min="4114" max="4114" width="8.28515625" style="4" customWidth="1"/>
    <col min="4115" max="4115" width="9.140625" style="4" customWidth="1"/>
    <col min="4116" max="4116" width="9.85546875" style="4" customWidth="1"/>
    <col min="4117" max="4117" width="10.85546875" style="4" customWidth="1"/>
    <col min="4118" max="4118" width="12.85546875" style="4" customWidth="1"/>
    <col min="4119" max="4119" width="10.28515625" style="4" customWidth="1"/>
    <col min="4120" max="4120" width="27.7109375" style="4" customWidth="1"/>
    <col min="4121" max="4349" width="11.42578125" style="4"/>
    <col min="4350" max="4350" width="4" style="4" customWidth="1"/>
    <col min="4351" max="4351" width="8.5703125" style="4" customWidth="1"/>
    <col min="4352" max="4352" width="11.5703125" style="4" customWidth="1"/>
    <col min="4353" max="4353" width="28.5703125" style="4" customWidth="1"/>
    <col min="4354" max="4354" width="22.28515625" style="4" customWidth="1"/>
    <col min="4355" max="4355" width="11.42578125" style="4" customWidth="1"/>
    <col min="4356" max="4356" width="12" style="4" customWidth="1"/>
    <col min="4357" max="4357" width="16.5703125" style="4" customWidth="1"/>
    <col min="4358" max="4358" width="11.5703125" style="4" customWidth="1"/>
    <col min="4359" max="4359" width="8" style="4" customWidth="1"/>
    <col min="4360" max="4360" width="9.5703125" style="4" customWidth="1"/>
    <col min="4361" max="4361" width="8.5703125" style="4" customWidth="1"/>
    <col min="4362" max="4362" width="9.85546875" style="4" customWidth="1"/>
    <col min="4363" max="4363" width="7.85546875" style="4" customWidth="1"/>
    <col min="4364" max="4364" width="8" style="4" customWidth="1"/>
    <col min="4365" max="4365" width="7.7109375" style="4" customWidth="1"/>
    <col min="4366" max="4366" width="12.5703125" style="4" customWidth="1"/>
    <col min="4367" max="4367" width="7.85546875" style="4" customWidth="1"/>
    <col min="4368" max="4368" width="5.7109375" style="4" customWidth="1"/>
    <col min="4369" max="4369" width="7.85546875" style="4" customWidth="1"/>
    <col min="4370" max="4370" width="8.28515625" style="4" customWidth="1"/>
    <col min="4371" max="4371" width="9.140625" style="4" customWidth="1"/>
    <col min="4372" max="4372" width="9.85546875" style="4" customWidth="1"/>
    <col min="4373" max="4373" width="10.85546875" style="4" customWidth="1"/>
    <col min="4374" max="4374" width="12.85546875" style="4" customWidth="1"/>
    <col min="4375" max="4375" width="10.28515625" style="4" customWidth="1"/>
    <col min="4376" max="4376" width="27.7109375" style="4" customWidth="1"/>
    <col min="4377" max="4605" width="11.42578125" style="4"/>
    <col min="4606" max="4606" width="4" style="4" customWidth="1"/>
    <col min="4607" max="4607" width="8.5703125" style="4" customWidth="1"/>
    <col min="4608" max="4608" width="11.5703125" style="4" customWidth="1"/>
    <col min="4609" max="4609" width="28.5703125" style="4" customWidth="1"/>
    <col min="4610" max="4610" width="22.28515625" style="4" customWidth="1"/>
    <col min="4611" max="4611" width="11.42578125" style="4" customWidth="1"/>
    <col min="4612" max="4612" width="12" style="4" customWidth="1"/>
    <col min="4613" max="4613" width="16.5703125" style="4" customWidth="1"/>
    <col min="4614" max="4614" width="11.5703125" style="4" customWidth="1"/>
    <col min="4615" max="4615" width="8" style="4" customWidth="1"/>
    <col min="4616" max="4616" width="9.5703125" style="4" customWidth="1"/>
    <col min="4617" max="4617" width="8.5703125" style="4" customWidth="1"/>
    <col min="4618" max="4618" width="9.85546875" style="4" customWidth="1"/>
    <col min="4619" max="4619" width="7.85546875" style="4" customWidth="1"/>
    <col min="4620" max="4620" width="8" style="4" customWidth="1"/>
    <col min="4621" max="4621" width="7.7109375" style="4" customWidth="1"/>
    <col min="4622" max="4622" width="12.5703125" style="4" customWidth="1"/>
    <col min="4623" max="4623" width="7.85546875" style="4" customWidth="1"/>
    <col min="4624" max="4624" width="5.7109375" style="4" customWidth="1"/>
    <col min="4625" max="4625" width="7.85546875" style="4" customWidth="1"/>
    <col min="4626" max="4626" width="8.28515625" style="4" customWidth="1"/>
    <col min="4627" max="4627" width="9.140625" style="4" customWidth="1"/>
    <col min="4628" max="4628" width="9.85546875" style="4" customWidth="1"/>
    <col min="4629" max="4629" width="10.85546875" style="4" customWidth="1"/>
    <col min="4630" max="4630" width="12.85546875" style="4" customWidth="1"/>
    <col min="4631" max="4631" width="10.28515625" style="4" customWidth="1"/>
    <col min="4632" max="4632" width="27.7109375" style="4" customWidth="1"/>
    <col min="4633" max="4861" width="11.42578125" style="4"/>
    <col min="4862" max="4862" width="4" style="4" customWidth="1"/>
    <col min="4863" max="4863" width="8.5703125" style="4" customWidth="1"/>
    <col min="4864" max="4864" width="11.5703125" style="4" customWidth="1"/>
    <col min="4865" max="4865" width="28.5703125" style="4" customWidth="1"/>
    <col min="4866" max="4866" width="22.28515625" style="4" customWidth="1"/>
    <col min="4867" max="4867" width="11.42578125" style="4" customWidth="1"/>
    <col min="4868" max="4868" width="12" style="4" customWidth="1"/>
    <col min="4869" max="4869" width="16.5703125" style="4" customWidth="1"/>
    <col min="4870" max="4870" width="11.5703125" style="4" customWidth="1"/>
    <col min="4871" max="4871" width="8" style="4" customWidth="1"/>
    <col min="4872" max="4872" width="9.5703125" style="4" customWidth="1"/>
    <col min="4873" max="4873" width="8.5703125" style="4" customWidth="1"/>
    <col min="4874" max="4874" width="9.85546875" style="4" customWidth="1"/>
    <col min="4875" max="4875" width="7.85546875" style="4" customWidth="1"/>
    <col min="4876" max="4876" width="8" style="4" customWidth="1"/>
    <col min="4877" max="4877" width="7.7109375" style="4" customWidth="1"/>
    <col min="4878" max="4878" width="12.5703125" style="4" customWidth="1"/>
    <col min="4879" max="4879" width="7.85546875" style="4" customWidth="1"/>
    <col min="4880" max="4880" width="5.7109375" style="4" customWidth="1"/>
    <col min="4881" max="4881" width="7.85546875" style="4" customWidth="1"/>
    <col min="4882" max="4882" width="8.28515625" style="4" customWidth="1"/>
    <col min="4883" max="4883" width="9.140625" style="4" customWidth="1"/>
    <col min="4884" max="4884" width="9.85546875" style="4" customWidth="1"/>
    <col min="4885" max="4885" width="10.85546875" style="4" customWidth="1"/>
    <col min="4886" max="4886" width="12.85546875" style="4" customWidth="1"/>
    <col min="4887" max="4887" width="10.28515625" style="4" customWidth="1"/>
    <col min="4888" max="4888" width="27.7109375" style="4" customWidth="1"/>
    <col min="4889" max="5117" width="11.42578125" style="4"/>
    <col min="5118" max="5118" width="4" style="4" customWidth="1"/>
    <col min="5119" max="5119" width="8.5703125" style="4" customWidth="1"/>
    <col min="5120" max="5120" width="11.5703125" style="4" customWidth="1"/>
    <col min="5121" max="5121" width="28.5703125" style="4" customWidth="1"/>
    <col min="5122" max="5122" width="22.28515625" style="4" customWidth="1"/>
    <col min="5123" max="5123" width="11.42578125" style="4" customWidth="1"/>
    <col min="5124" max="5124" width="12" style="4" customWidth="1"/>
    <col min="5125" max="5125" width="16.5703125" style="4" customWidth="1"/>
    <col min="5126" max="5126" width="11.5703125" style="4" customWidth="1"/>
    <col min="5127" max="5127" width="8" style="4" customWidth="1"/>
    <col min="5128" max="5128" width="9.5703125" style="4" customWidth="1"/>
    <col min="5129" max="5129" width="8.5703125" style="4" customWidth="1"/>
    <col min="5130" max="5130" width="9.85546875" style="4" customWidth="1"/>
    <col min="5131" max="5131" width="7.85546875" style="4" customWidth="1"/>
    <col min="5132" max="5132" width="8" style="4" customWidth="1"/>
    <col min="5133" max="5133" width="7.7109375" style="4" customWidth="1"/>
    <col min="5134" max="5134" width="12.5703125" style="4" customWidth="1"/>
    <col min="5135" max="5135" width="7.85546875" style="4" customWidth="1"/>
    <col min="5136" max="5136" width="5.7109375" style="4" customWidth="1"/>
    <col min="5137" max="5137" width="7.85546875" style="4" customWidth="1"/>
    <col min="5138" max="5138" width="8.28515625" style="4" customWidth="1"/>
    <col min="5139" max="5139" width="9.140625" style="4" customWidth="1"/>
    <col min="5140" max="5140" width="9.85546875" style="4" customWidth="1"/>
    <col min="5141" max="5141" width="10.85546875" style="4" customWidth="1"/>
    <col min="5142" max="5142" width="12.85546875" style="4" customWidth="1"/>
    <col min="5143" max="5143" width="10.28515625" style="4" customWidth="1"/>
    <col min="5144" max="5144" width="27.7109375" style="4" customWidth="1"/>
    <col min="5145" max="5373" width="11.42578125" style="4"/>
    <col min="5374" max="5374" width="4" style="4" customWidth="1"/>
    <col min="5375" max="5375" width="8.5703125" style="4" customWidth="1"/>
    <col min="5376" max="5376" width="11.5703125" style="4" customWidth="1"/>
    <col min="5377" max="5377" width="28.5703125" style="4" customWidth="1"/>
    <col min="5378" max="5378" width="22.28515625" style="4" customWidth="1"/>
    <col min="5379" max="5379" width="11.42578125" style="4" customWidth="1"/>
    <col min="5380" max="5380" width="12" style="4" customWidth="1"/>
    <col min="5381" max="5381" width="16.5703125" style="4" customWidth="1"/>
    <col min="5382" max="5382" width="11.5703125" style="4" customWidth="1"/>
    <col min="5383" max="5383" width="8" style="4" customWidth="1"/>
    <col min="5384" max="5384" width="9.5703125" style="4" customWidth="1"/>
    <col min="5385" max="5385" width="8.5703125" style="4" customWidth="1"/>
    <col min="5386" max="5386" width="9.85546875" style="4" customWidth="1"/>
    <col min="5387" max="5387" width="7.85546875" style="4" customWidth="1"/>
    <col min="5388" max="5388" width="8" style="4" customWidth="1"/>
    <col min="5389" max="5389" width="7.7109375" style="4" customWidth="1"/>
    <col min="5390" max="5390" width="12.5703125" style="4" customWidth="1"/>
    <col min="5391" max="5391" width="7.85546875" style="4" customWidth="1"/>
    <col min="5392" max="5392" width="5.7109375" style="4" customWidth="1"/>
    <col min="5393" max="5393" width="7.85546875" style="4" customWidth="1"/>
    <col min="5394" max="5394" width="8.28515625" style="4" customWidth="1"/>
    <col min="5395" max="5395" width="9.140625" style="4" customWidth="1"/>
    <col min="5396" max="5396" width="9.85546875" style="4" customWidth="1"/>
    <col min="5397" max="5397" width="10.85546875" style="4" customWidth="1"/>
    <col min="5398" max="5398" width="12.85546875" style="4" customWidth="1"/>
    <col min="5399" max="5399" width="10.28515625" style="4" customWidth="1"/>
    <col min="5400" max="5400" width="27.7109375" style="4" customWidth="1"/>
    <col min="5401" max="5629" width="11.42578125" style="4"/>
    <col min="5630" max="5630" width="4" style="4" customWidth="1"/>
    <col min="5631" max="5631" width="8.5703125" style="4" customWidth="1"/>
    <col min="5632" max="5632" width="11.5703125" style="4" customWidth="1"/>
    <col min="5633" max="5633" width="28.5703125" style="4" customWidth="1"/>
    <col min="5634" max="5634" width="22.28515625" style="4" customWidth="1"/>
    <col min="5635" max="5635" width="11.42578125" style="4" customWidth="1"/>
    <col min="5636" max="5636" width="12" style="4" customWidth="1"/>
    <col min="5637" max="5637" width="16.5703125" style="4" customWidth="1"/>
    <col min="5638" max="5638" width="11.5703125" style="4" customWidth="1"/>
    <col min="5639" max="5639" width="8" style="4" customWidth="1"/>
    <col min="5640" max="5640" width="9.5703125" style="4" customWidth="1"/>
    <col min="5641" max="5641" width="8.5703125" style="4" customWidth="1"/>
    <col min="5642" max="5642" width="9.85546875" style="4" customWidth="1"/>
    <col min="5643" max="5643" width="7.85546875" style="4" customWidth="1"/>
    <col min="5644" max="5644" width="8" style="4" customWidth="1"/>
    <col min="5645" max="5645" width="7.7109375" style="4" customWidth="1"/>
    <col min="5646" max="5646" width="12.5703125" style="4" customWidth="1"/>
    <col min="5647" max="5647" width="7.85546875" style="4" customWidth="1"/>
    <col min="5648" max="5648" width="5.7109375" style="4" customWidth="1"/>
    <col min="5649" max="5649" width="7.85546875" style="4" customWidth="1"/>
    <col min="5650" max="5650" width="8.28515625" style="4" customWidth="1"/>
    <col min="5651" max="5651" width="9.140625" style="4" customWidth="1"/>
    <col min="5652" max="5652" width="9.85546875" style="4" customWidth="1"/>
    <col min="5653" max="5653" width="10.85546875" style="4" customWidth="1"/>
    <col min="5654" max="5654" width="12.85546875" style="4" customWidth="1"/>
    <col min="5655" max="5655" width="10.28515625" style="4" customWidth="1"/>
    <col min="5656" max="5656" width="27.7109375" style="4" customWidth="1"/>
    <col min="5657" max="5885" width="11.42578125" style="4"/>
    <col min="5886" max="5886" width="4" style="4" customWidth="1"/>
    <col min="5887" max="5887" width="8.5703125" style="4" customWidth="1"/>
    <col min="5888" max="5888" width="11.5703125" style="4" customWidth="1"/>
    <col min="5889" max="5889" width="28.5703125" style="4" customWidth="1"/>
    <col min="5890" max="5890" width="22.28515625" style="4" customWidth="1"/>
    <col min="5891" max="5891" width="11.42578125" style="4" customWidth="1"/>
    <col min="5892" max="5892" width="12" style="4" customWidth="1"/>
    <col min="5893" max="5893" width="16.5703125" style="4" customWidth="1"/>
    <col min="5894" max="5894" width="11.5703125" style="4" customWidth="1"/>
    <col min="5895" max="5895" width="8" style="4" customWidth="1"/>
    <col min="5896" max="5896" width="9.5703125" style="4" customWidth="1"/>
    <col min="5897" max="5897" width="8.5703125" style="4" customWidth="1"/>
    <col min="5898" max="5898" width="9.85546875" style="4" customWidth="1"/>
    <col min="5899" max="5899" width="7.85546875" style="4" customWidth="1"/>
    <col min="5900" max="5900" width="8" style="4" customWidth="1"/>
    <col min="5901" max="5901" width="7.7109375" style="4" customWidth="1"/>
    <col min="5902" max="5902" width="12.5703125" style="4" customWidth="1"/>
    <col min="5903" max="5903" width="7.85546875" style="4" customWidth="1"/>
    <col min="5904" max="5904" width="5.7109375" style="4" customWidth="1"/>
    <col min="5905" max="5905" width="7.85546875" style="4" customWidth="1"/>
    <col min="5906" max="5906" width="8.28515625" style="4" customWidth="1"/>
    <col min="5907" max="5907" width="9.140625" style="4" customWidth="1"/>
    <col min="5908" max="5908" width="9.85546875" style="4" customWidth="1"/>
    <col min="5909" max="5909" width="10.85546875" style="4" customWidth="1"/>
    <col min="5910" max="5910" width="12.85546875" style="4" customWidth="1"/>
    <col min="5911" max="5911" width="10.28515625" style="4" customWidth="1"/>
    <col min="5912" max="5912" width="27.7109375" style="4" customWidth="1"/>
    <col min="5913" max="6141" width="11.42578125" style="4"/>
    <col min="6142" max="6142" width="4" style="4" customWidth="1"/>
    <col min="6143" max="6143" width="8.5703125" style="4" customWidth="1"/>
    <col min="6144" max="6144" width="11.5703125" style="4" customWidth="1"/>
    <col min="6145" max="6145" width="28.5703125" style="4" customWidth="1"/>
    <col min="6146" max="6146" width="22.28515625" style="4" customWidth="1"/>
    <col min="6147" max="6147" width="11.42578125" style="4" customWidth="1"/>
    <col min="6148" max="6148" width="12" style="4" customWidth="1"/>
    <col min="6149" max="6149" width="16.5703125" style="4" customWidth="1"/>
    <col min="6150" max="6150" width="11.5703125" style="4" customWidth="1"/>
    <col min="6151" max="6151" width="8" style="4" customWidth="1"/>
    <col min="6152" max="6152" width="9.5703125" style="4" customWidth="1"/>
    <col min="6153" max="6153" width="8.5703125" style="4" customWidth="1"/>
    <col min="6154" max="6154" width="9.85546875" style="4" customWidth="1"/>
    <col min="6155" max="6155" width="7.85546875" style="4" customWidth="1"/>
    <col min="6156" max="6156" width="8" style="4" customWidth="1"/>
    <col min="6157" max="6157" width="7.7109375" style="4" customWidth="1"/>
    <col min="6158" max="6158" width="12.5703125" style="4" customWidth="1"/>
    <col min="6159" max="6159" width="7.85546875" style="4" customWidth="1"/>
    <col min="6160" max="6160" width="5.7109375" style="4" customWidth="1"/>
    <col min="6161" max="6161" width="7.85546875" style="4" customWidth="1"/>
    <col min="6162" max="6162" width="8.28515625" style="4" customWidth="1"/>
    <col min="6163" max="6163" width="9.140625" style="4" customWidth="1"/>
    <col min="6164" max="6164" width="9.85546875" style="4" customWidth="1"/>
    <col min="6165" max="6165" width="10.85546875" style="4" customWidth="1"/>
    <col min="6166" max="6166" width="12.85546875" style="4" customWidth="1"/>
    <col min="6167" max="6167" width="10.28515625" style="4" customWidth="1"/>
    <col min="6168" max="6168" width="27.7109375" style="4" customWidth="1"/>
    <col min="6169" max="6397" width="11.42578125" style="4"/>
    <col min="6398" max="6398" width="4" style="4" customWidth="1"/>
    <col min="6399" max="6399" width="8.5703125" style="4" customWidth="1"/>
    <col min="6400" max="6400" width="11.5703125" style="4" customWidth="1"/>
    <col min="6401" max="6401" width="28.5703125" style="4" customWidth="1"/>
    <col min="6402" max="6402" width="22.28515625" style="4" customWidth="1"/>
    <col min="6403" max="6403" width="11.42578125" style="4" customWidth="1"/>
    <col min="6404" max="6404" width="12" style="4" customWidth="1"/>
    <col min="6405" max="6405" width="16.5703125" style="4" customWidth="1"/>
    <col min="6406" max="6406" width="11.5703125" style="4" customWidth="1"/>
    <col min="6407" max="6407" width="8" style="4" customWidth="1"/>
    <col min="6408" max="6408" width="9.5703125" style="4" customWidth="1"/>
    <col min="6409" max="6409" width="8.5703125" style="4" customWidth="1"/>
    <col min="6410" max="6410" width="9.85546875" style="4" customWidth="1"/>
    <col min="6411" max="6411" width="7.85546875" style="4" customWidth="1"/>
    <col min="6412" max="6412" width="8" style="4" customWidth="1"/>
    <col min="6413" max="6413" width="7.7109375" style="4" customWidth="1"/>
    <col min="6414" max="6414" width="12.5703125" style="4" customWidth="1"/>
    <col min="6415" max="6415" width="7.85546875" style="4" customWidth="1"/>
    <col min="6416" max="6416" width="5.7109375" style="4" customWidth="1"/>
    <col min="6417" max="6417" width="7.85546875" style="4" customWidth="1"/>
    <col min="6418" max="6418" width="8.28515625" style="4" customWidth="1"/>
    <col min="6419" max="6419" width="9.140625" style="4" customWidth="1"/>
    <col min="6420" max="6420" width="9.85546875" style="4" customWidth="1"/>
    <col min="6421" max="6421" width="10.85546875" style="4" customWidth="1"/>
    <col min="6422" max="6422" width="12.85546875" style="4" customWidth="1"/>
    <col min="6423" max="6423" width="10.28515625" style="4" customWidth="1"/>
    <col min="6424" max="6424" width="27.7109375" style="4" customWidth="1"/>
    <col min="6425" max="6653" width="11.42578125" style="4"/>
    <col min="6654" max="6654" width="4" style="4" customWidth="1"/>
    <col min="6655" max="6655" width="8.5703125" style="4" customWidth="1"/>
    <col min="6656" max="6656" width="11.5703125" style="4" customWidth="1"/>
    <col min="6657" max="6657" width="28.5703125" style="4" customWidth="1"/>
    <col min="6658" max="6658" width="22.28515625" style="4" customWidth="1"/>
    <col min="6659" max="6659" width="11.42578125" style="4" customWidth="1"/>
    <col min="6660" max="6660" width="12" style="4" customWidth="1"/>
    <col min="6661" max="6661" width="16.5703125" style="4" customWidth="1"/>
    <col min="6662" max="6662" width="11.5703125" style="4" customWidth="1"/>
    <col min="6663" max="6663" width="8" style="4" customWidth="1"/>
    <col min="6664" max="6664" width="9.5703125" style="4" customWidth="1"/>
    <col min="6665" max="6665" width="8.5703125" style="4" customWidth="1"/>
    <col min="6666" max="6666" width="9.85546875" style="4" customWidth="1"/>
    <col min="6667" max="6667" width="7.85546875" style="4" customWidth="1"/>
    <col min="6668" max="6668" width="8" style="4" customWidth="1"/>
    <col min="6669" max="6669" width="7.7109375" style="4" customWidth="1"/>
    <col min="6670" max="6670" width="12.5703125" style="4" customWidth="1"/>
    <col min="6671" max="6671" width="7.85546875" style="4" customWidth="1"/>
    <col min="6672" max="6672" width="5.7109375" style="4" customWidth="1"/>
    <col min="6673" max="6673" width="7.85546875" style="4" customWidth="1"/>
    <col min="6674" max="6674" width="8.28515625" style="4" customWidth="1"/>
    <col min="6675" max="6675" width="9.140625" style="4" customWidth="1"/>
    <col min="6676" max="6676" width="9.85546875" style="4" customWidth="1"/>
    <col min="6677" max="6677" width="10.85546875" style="4" customWidth="1"/>
    <col min="6678" max="6678" width="12.85546875" style="4" customWidth="1"/>
    <col min="6679" max="6679" width="10.28515625" style="4" customWidth="1"/>
    <col min="6680" max="6680" width="27.7109375" style="4" customWidth="1"/>
    <col min="6681" max="6909" width="11.42578125" style="4"/>
    <col min="6910" max="6910" width="4" style="4" customWidth="1"/>
    <col min="6911" max="6911" width="8.5703125" style="4" customWidth="1"/>
    <col min="6912" max="6912" width="11.5703125" style="4" customWidth="1"/>
    <col min="6913" max="6913" width="28.5703125" style="4" customWidth="1"/>
    <col min="6914" max="6914" width="22.28515625" style="4" customWidth="1"/>
    <col min="6915" max="6915" width="11.42578125" style="4" customWidth="1"/>
    <col min="6916" max="6916" width="12" style="4" customWidth="1"/>
    <col min="6917" max="6917" width="16.5703125" style="4" customWidth="1"/>
    <col min="6918" max="6918" width="11.5703125" style="4" customWidth="1"/>
    <col min="6919" max="6919" width="8" style="4" customWidth="1"/>
    <col min="6920" max="6920" width="9.5703125" style="4" customWidth="1"/>
    <col min="6921" max="6921" width="8.5703125" style="4" customWidth="1"/>
    <col min="6922" max="6922" width="9.85546875" style="4" customWidth="1"/>
    <col min="6923" max="6923" width="7.85546875" style="4" customWidth="1"/>
    <col min="6924" max="6924" width="8" style="4" customWidth="1"/>
    <col min="6925" max="6925" width="7.7109375" style="4" customWidth="1"/>
    <col min="6926" max="6926" width="12.5703125" style="4" customWidth="1"/>
    <col min="6927" max="6927" width="7.85546875" style="4" customWidth="1"/>
    <col min="6928" max="6928" width="5.7109375" style="4" customWidth="1"/>
    <col min="6929" max="6929" width="7.85546875" style="4" customWidth="1"/>
    <col min="6930" max="6930" width="8.28515625" style="4" customWidth="1"/>
    <col min="6931" max="6931" width="9.140625" style="4" customWidth="1"/>
    <col min="6932" max="6932" width="9.85546875" style="4" customWidth="1"/>
    <col min="6933" max="6933" width="10.85546875" style="4" customWidth="1"/>
    <col min="6934" max="6934" width="12.85546875" style="4" customWidth="1"/>
    <col min="6935" max="6935" width="10.28515625" style="4" customWidth="1"/>
    <col min="6936" max="6936" width="27.7109375" style="4" customWidth="1"/>
    <col min="6937" max="7165" width="11.42578125" style="4"/>
    <col min="7166" max="7166" width="4" style="4" customWidth="1"/>
    <col min="7167" max="7167" width="8.5703125" style="4" customWidth="1"/>
    <col min="7168" max="7168" width="11.5703125" style="4" customWidth="1"/>
    <col min="7169" max="7169" width="28.5703125" style="4" customWidth="1"/>
    <col min="7170" max="7170" width="22.28515625" style="4" customWidth="1"/>
    <col min="7171" max="7171" width="11.42578125" style="4" customWidth="1"/>
    <col min="7172" max="7172" width="12" style="4" customWidth="1"/>
    <col min="7173" max="7173" width="16.5703125" style="4" customWidth="1"/>
    <col min="7174" max="7174" width="11.5703125" style="4" customWidth="1"/>
    <col min="7175" max="7175" width="8" style="4" customWidth="1"/>
    <col min="7176" max="7176" width="9.5703125" style="4" customWidth="1"/>
    <col min="7177" max="7177" width="8.5703125" style="4" customWidth="1"/>
    <col min="7178" max="7178" width="9.85546875" style="4" customWidth="1"/>
    <col min="7179" max="7179" width="7.85546875" style="4" customWidth="1"/>
    <col min="7180" max="7180" width="8" style="4" customWidth="1"/>
    <col min="7181" max="7181" width="7.7109375" style="4" customWidth="1"/>
    <col min="7182" max="7182" width="12.5703125" style="4" customWidth="1"/>
    <col min="7183" max="7183" width="7.85546875" style="4" customWidth="1"/>
    <col min="7184" max="7184" width="5.7109375" style="4" customWidth="1"/>
    <col min="7185" max="7185" width="7.85546875" style="4" customWidth="1"/>
    <col min="7186" max="7186" width="8.28515625" style="4" customWidth="1"/>
    <col min="7187" max="7187" width="9.140625" style="4" customWidth="1"/>
    <col min="7188" max="7188" width="9.85546875" style="4" customWidth="1"/>
    <col min="7189" max="7189" width="10.85546875" style="4" customWidth="1"/>
    <col min="7190" max="7190" width="12.85546875" style="4" customWidth="1"/>
    <col min="7191" max="7191" width="10.28515625" style="4" customWidth="1"/>
    <col min="7192" max="7192" width="27.7109375" style="4" customWidth="1"/>
    <col min="7193" max="7421" width="11.42578125" style="4"/>
    <col min="7422" max="7422" width="4" style="4" customWidth="1"/>
    <col min="7423" max="7423" width="8.5703125" style="4" customWidth="1"/>
    <col min="7424" max="7424" width="11.5703125" style="4" customWidth="1"/>
    <col min="7425" max="7425" width="28.5703125" style="4" customWidth="1"/>
    <col min="7426" max="7426" width="22.28515625" style="4" customWidth="1"/>
    <col min="7427" max="7427" width="11.42578125" style="4" customWidth="1"/>
    <col min="7428" max="7428" width="12" style="4" customWidth="1"/>
    <col min="7429" max="7429" width="16.5703125" style="4" customWidth="1"/>
    <col min="7430" max="7430" width="11.5703125" style="4" customWidth="1"/>
    <col min="7431" max="7431" width="8" style="4" customWidth="1"/>
    <col min="7432" max="7432" width="9.5703125" style="4" customWidth="1"/>
    <col min="7433" max="7433" width="8.5703125" style="4" customWidth="1"/>
    <col min="7434" max="7434" width="9.85546875" style="4" customWidth="1"/>
    <col min="7435" max="7435" width="7.85546875" style="4" customWidth="1"/>
    <col min="7436" max="7436" width="8" style="4" customWidth="1"/>
    <col min="7437" max="7437" width="7.7109375" style="4" customWidth="1"/>
    <col min="7438" max="7438" width="12.5703125" style="4" customWidth="1"/>
    <col min="7439" max="7439" width="7.85546875" style="4" customWidth="1"/>
    <col min="7440" max="7440" width="5.7109375" style="4" customWidth="1"/>
    <col min="7441" max="7441" width="7.85546875" style="4" customWidth="1"/>
    <col min="7442" max="7442" width="8.28515625" style="4" customWidth="1"/>
    <col min="7443" max="7443" width="9.140625" style="4" customWidth="1"/>
    <col min="7444" max="7444" width="9.85546875" style="4" customWidth="1"/>
    <col min="7445" max="7445" width="10.85546875" style="4" customWidth="1"/>
    <col min="7446" max="7446" width="12.85546875" style="4" customWidth="1"/>
    <col min="7447" max="7447" width="10.28515625" style="4" customWidth="1"/>
    <col min="7448" max="7448" width="27.7109375" style="4" customWidth="1"/>
    <col min="7449" max="7677" width="11.42578125" style="4"/>
    <col min="7678" max="7678" width="4" style="4" customWidth="1"/>
    <col min="7679" max="7679" width="8.5703125" style="4" customWidth="1"/>
    <col min="7680" max="7680" width="11.5703125" style="4" customWidth="1"/>
    <col min="7681" max="7681" width="28.5703125" style="4" customWidth="1"/>
    <col min="7682" max="7682" width="22.28515625" style="4" customWidth="1"/>
    <col min="7683" max="7683" width="11.42578125" style="4" customWidth="1"/>
    <col min="7684" max="7684" width="12" style="4" customWidth="1"/>
    <col min="7685" max="7685" width="16.5703125" style="4" customWidth="1"/>
    <col min="7686" max="7686" width="11.5703125" style="4" customWidth="1"/>
    <col min="7687" max="7687" width="8" style="4" customWidth="1"/>
    <col min="7688" max="7688" width="9.5703125" style="4" customWidth="1"/>
    <col min="7689" max="7689" width="8.5703125" style="4" customWidth="1"/>
    <col min="7690" max="7690" width="9.85546875" style="4" customWidth="1"/>
    <col min="7691" max="7691" width="7.85546875" style="4" customWidth="1"/>
    <col min="7692" max="7692" width="8" style="4" customWidth="1"/>
    <col min="7693" max="7693" width="7.7109375" style="4" customWidth="1"/>
    <col min="7694" max="7694" width="12.5703125" style="4" customWidth="1"/>
    <col min="7695" max="7695" width="7.85546875" style="4" customWidth="1"/>
    <col min="7696" max="7696" width="5.7109375" style="4" customWidth="1"/>
    <col min="7697" max="7697" width="7.85546875" style="4" customWidth="1"/>
    <col min="7698" max="7698" width="8.28515625" style="4" customWidth="1"/>
    <col min="7699" max="7699" width="9.140625" style="4" customWidth="1"/>
    <col min="7700" max="7700" width="9.85546875" style="4" customWidth="1"/>
    <col min="7701" max="7701" width="10.85546875" style="4" customWidth="1"/>
    <col min="7702" max="7702" width="12.85546875" style="4" customWidth="1"/>
    <col min="7703" max="7703" width="10.28515625" style="4" customWidth="1"/>
    <col min="7704" max="7704" width="27.7109375" style="4" customWidth="1"/>
    <col min="7705" max="7933" width="11.42578125" style="4"/>
    <col min="7934" max="7934" width="4" style="4" customWidth="1"/>
    <col min="7935" max="7935" width="8.5703125" style="4" customWidth="1"/>
    <col min="7936" max="7936" width="11.5703125" style="4" customWidth="1"/>
    <col min="7937" max="7937" width="28.5703125" style="4" customWidth="1"/>
    <col min="7938" max="7938" width="22.28515625" style="4" customWidth="1"/>
    <col min="7939" max="7939" width="11.42578125" style="4" customWidth="1"/>
    <col min="7940" max="7940" width="12" style="4" customWidth="1"/>
    <col min="7941" max="7941" width="16.5703125" style="4" customWidth="1"/>
    <col min="7942" max="7942" width="11.5703125" style="4" customWidth="1"/>
    <col min="7943" max="7943" width="8" style="4" customWidth="1"/>
    <col min="7944" max="7944" width="9.5703125" style="4" customWidth="1"/>
    <col min="7945" max="7945" width="8.5703125" style="4" customWidth="1"/>
    <col min="7946" max="7946" width="9.85546875" style="4" customWidth="1"/>
    <col min="7947" max="7947" width="7.85546875" style="4" customWidth="1"/>
    <col min="7948" max="7948" width="8" style="4" customWidth="1"/>
    <col min="7949" max="7949" width="7.7109375" style="4" customWidth="1"/>
    <col min="7950" max="7950" width="12.5703125" style="4" customWidth="1"/>
    <col min="7951" max="7951" width="7.85546875" style="4" customWidth="1"/>
    <col min="7952" max="7952" width="5.7109375" style="4" customWidth="1"/>
    <col min="7953" max="7953" width="7.85546875" style="4" customWidth="1"/>
    <col min="7954" max="7954" width="8.28515625" style="4" customWidth="1"/>
    <col min="7955" max="7955" width="9.140625" style="4" customWidth="1"/>
    <col min="7956" max="7956" width="9.85546875" style="4" customWidth="1"/>
    <col min="7957" max="7957" width="10.85546875" style="4" customWidth="1"/>
    <col min="7958" max="7958" width="12.85546875" style="4" customWidth="1"/>
    <col min="7959" max="7959" width="10.28515625" style="4" customWidth="1"/>
    <col min="7960" max="7960" width="27.7109375" style="4" customWidth="1"/>
    <col min="7961" max="8189" width="11.42578125" style="4"/>
    <col min="8190" max="8190" width="4" style="4" customWidth="1"/>
    <col min="8191" max="8191" width="8.5703125" style="4" customWidth="1"/>
    <col min="8192" max="8192" width="11.5703125" style="4" customWidth="1"/>
    <col min="8193" max="8193" width="28.5703125" style="4" customWidth="1"/>
    <col min="8194" max="8194" width="22.28515625" style="4" customWidth="1"/>
    <col min="8195" max="8195" width="11.42578125" style="4" customWidth="1"/>
    <col min="8196" max="8196" width="12" style="4" customWidth="1"/>
    <col min="8197" max="8197" width="16.5703125" style="4" customWidth="1"/>
    <col min="8198" max="8198" width="11.5703125" style="4" customWidth="1"/>
    <col min="8199" max="8199" width="8" style="4" customWidth="1"/>
    <col min="8200" max="8200" width="9.5703125" style="4" customWidth="1"/>
    <col min="8201" max="8201" width="8.5703125" style="4" customWidth="1"/>
    <col min="8202" max="8202" width="9.85546875" style="4" customWidth="1"/>
    <col min="8203" max="8203" width="7.85546875" style="4" customWidth="1"/>
    <col min="8204" max="8204" width="8" style="4" customWidth="1"/>
    <col min="8205" max="8205" width="7.7109375" style="4" customWidth="1"/>
    <col min="8206" max="8206" width="12.5703125" style="4" customWidth="1"/>
    <col min="8207" max="8207" width="7.85546875" style="4" customWidth="1"/>
    <col min="8208" max="8208" width="5.7109375" style="4" customWidth="1"/>
    <col min="8209" max="8209" width="7.85546875" style="4" customWidth="1"/>
    <col min="8210" max="8210" width="8.28515625" style="4" customWidth="1"/>
    <col min="8211" max="8211" width="9.140625" style="4" customWidth="1"/>
    <col min="8212" max="8212" width="9.85546875" style="4" customWidth="1"/>
    <col min="8213" max="8213" width="10.85546875" style="4" customWidth="1"/>
    <col min="8214" max="8214" width="12.85546875" style="4" customWidth="1"/>
    <col min="8215" max="8215" width="10.28515625" style="4" customWidth="1"/>
    <col min="8216" max="8216" width="27.7109375" style="4" customWidth="1"/>
    <col min="8217" max="8445" width="11.42578125" style="4"/>
    <col min="8446" max="8446" width="4" style="4" customWidth="1"/>
    <col min="8447" max="8447" width="8.5703125" style="4" customWidth="1"/>
    <col min="8448" max="8448" width="11.5703125" style="4" customWidth="1"/>
    <col min="8449" max="8449" width="28.5703125" style="4" customWidth="1"/>
    <col min="8450" max="8450" width="22.28515625" style="4" customWidth="1"/>
    <col min="8451" max="8451" width="11.42578125" style="4" customWidth="1"/>
    <col min="8452" max="8452" width="12" style="4" customWidth="1"/>
    <col min="8453" max="8453" width="16.5703125" style="4" customWidth="1"/>
    <col min="8454" max="8454" width="11.5703125" style="4" customWidth="1"/>
    <col min="8455" max="8455" width="8" style="4" customWidth="1"/>
    <col min="8456" max="8456" width="9.5703125" style="4" customWidth="1"/>
    <col min="8457" max="8457" width="8.5703125" style="4" customWidth="1"/>
    <col min="8458" max="8458" width="9.85546875" style="4" customWidth="1"/>
    <col min="8459" max="8459" width="7.85546875" style="4" customWidth="1"/>
    <col min="8460" max="8460" width="8" style="4" customWidth="1"/>
    <col min="8461" max="8461" width="7.7109375" style="4" customWidth="1"/>
    <col min="8462" max="8462" width="12.5703125" style="4" customWidth="1"/>
    <col min="8463" max="8463" width="7.85546875" style="4" customWidth="1"/>
    <col min="8464" max="8464" width="5.7109375" style="4" customWidth="1"/>
    <col min="8465" max="8465" width="7.85546875" style="4" customWidth="1"/>
    <col min="8466" max="8466" width="8.28515625" style="4" customWidth="1"/>
    <col min="8467" max="8467" width="9.140625" style="4" customWidth="1"/>
    <col min="8468" max="8468" width="9.85546875" style="4" customWidth="1"/>
    <col min="8469" max="8469" width="10.85546875" style="4" customWidth="1"/>
    <col min="8470" max="8470" width="12.85546875" style="4" customWidth="1"/>
    <col min="8471" max="8471" width="10.28515625" style="4" customWidth="1"/>
    <col min="8472" max="8472" width="27.7109375" style="4" customWidth="1"/>
    <col min="8473" max="8701" width="11.42578125" style="4"/>
    <col min="8702" max="8702" width="4" style="4" customWidth="1"/>
    <col min="8703" max="8703" width="8.5703125" style="4" customWidth="1"/>
    <col min="8704" max="8704" width="11.5703125" style="4" customWidth="1"/>
    <col min="8705" max="8705" width="28.5703125" style="4" customWidth="1"/>
    <col min="8706" max="8706" width="22.28515625" style="4" customWidth="1"/>
    <col min="8707" max="8707" width="11.42578125" style="4" customWidth="1"/>
    <col min="8708" max="8708" width="12" style="4" customWidth="1"/>
    <col min="8709" max="8709" width="16.5703125" style="4" customWidth="1"/>
    <col min="8710" max="8710" width="11.5703125" style="4" customWidth="1"/>
    <col min="8711" max="8711" width="8" style="4" customWidth="1"/>
    <col min="8712" max="8712" width="9.5703125" style="4" customWidth="1"/>
    <col min="8713" max="8713" width="8.5703125" style="4" customWidth="1"/>
    <col min="8714" max="8714" width="9.85546875" style="4" customWidth="1"/>
    <col min="8715" max="8715" width="7.85546875" style="4" customWidth="1"/>
    <col min="8716" max="8716" width="8" style="4" customWidth="1"/>
    <col min="8717" max="8717" width="7.7109375" style="4" customWidth="1"/>
    <col min="8718" max="8718" width="12.5703125" style="4" customWidth="1"/>
    <col min="8719" max="8719" width="7.85546875" style="4" customWidth="1"/>
    <col min="8720" max="8720" width="5.7109375" style="4" customWidth="1"/>
    <col min="8721" max="8721" width="7.85546875" style="4" customWidth="1"/>
    <col min="8722" max="8722" width="8.28515625" style="4" customWidth="1"/>
    <col min="8723" max="8723" width="9.140625" style="4" customWidth="1"/>
    <col min="8724" max="8724" width="9.85546875" style="4" customWidth="1"/>
    <col min="8725" max="8725" width="10.85546875" style="4" customWidth="1"/>
    <col min="8726" max="8726" width="12.85546875" style="4" customWidth="1"/>
    <col min="8727" max="8727" width="10.28515625" style="4" customWidth="1"/>
    <col min="8728" max="8728" width="27.7109375" style="4" customWidth="1"/>
    <col min="8729" max="8957" width="11.42578125" style="4"/>
    <col min="8958" max="8958" width="4" style="4" customWidth="1"/>
    <col min="8959" max="8959" width="8.5703125" style="4" customWidth="1"/>
    <col min="8960" max="8960" width="11.5703125" style="4" customWidth="1"/>
    <col min="8961" max="8961" width="28.5703125" style="4" customWidth="1"/>
    <col min="8962" max="8962" width="22.28515625" style="4" customWidth="1"/>
    <col min="8963" max="8963" width="11.42578125" style="4" customWidth="1"/>
    <col min="8964" max="8964" width="12" style="4" customWidth="1"/>
    <col min="8965" max="8965" width="16.5703125" style="4" customWidth="1"/>
    <col min="8966" max="8966" width="11.5703125" style="4" customWidth="1"/>
    <col min="8967" max="8967" width="8" style="4" customWidth="1"/>
    <col min="8968" max="8968" width="9.5703125" style="4" customWidth="1"/>
    <col min="8969" max="8969" width="8.5703125" style="4" customWidth="1"/>
    <col min="8970" max="8970" width="9.85546875" style="4" customWidth="1"/>
    <col min="8971" max="8971" width="7.85546875" style="4" customWidth="1"/>
    <col min="8972" max="8972" width="8" style="4" customWidth="1"/>
    <col min="8973" max="8973" width="7.7109375" style="4" customWidth="1"/>
    <col min="8974" max="8974" width="12.5703125" style="4" customWidth="1"/>
    <col min="8975" max="8975" width="7.85546875" style="4" customWidth="1"/>
    <col min="8976" max="8976" width="5.7109375" style="4" customWidth="1"/>
    <col min="8977" max="8977" width="7.85546875" style="4" customWidth="1"/>
    <col min="8978" max="8978" width="8.28515625" style="4" customWidth="1"/>
    <col min="8979" max="8979" width="9.140625" style="4" customWidth="1"/>
    <col min="8980" max="8980" width="9.85546875" style="4" customWidth="1"/>
    <col min="8981" max="8981" width="10.85546875" style="4" customWidth="1"/>
    <col min="8982" max="8982" width="12.85546875" style="4" customWidth="1"/>
    <col min="8983" max="8983" width="10.28515625" style="4" customWidth="1"/>
    <col min="8984" max="8984" width="27.7109375" style="4" customWidth="1"/>
    <col min="8985" max="9213" width="11.42578125" style="4"/>
    <col min="9214" max="9214" width="4" style="4" customWidth="1"/>
    <col min="9215" max="9215" width="8.5703125" style="4" customWidth="1"/>
    <col min="9216" max="9216" width="11.5703125" style="4" customWidth="1"/>
    <col min="9217" max="9217" width="28.5703125" style="4" customWidth="1"/>
    <col min="9218" max="9218" width="22.28515625" style="4" customWidth="1"/>
    <col min="9219" max="9219" width="11.42578125" style="4" customWidth="1"/>
    <col min="9220" max="9220" width="12" style="4" customWidth="1"/>
    <col min="9221" max="9221" width="16.5703125" style="4" customWidth="1"/>
    <col min="9222" max="9222" width="11.5703125" style="4" customWidth="1"/>
    <col min="9223" max="9223" width="8" style="4" customWidth="1"/>
    <col min="9224" max="9224" width="9.5703125" style="4" customWidth="1"/>
    <col min="9225" max="9225" width="8.5703125" style="4" customWidth="1"/>
    <col min="9226" max="9226" width="9.85546875" style="4" customWidth="1"/>
    <col min="9227" max="9227" width="7.85546875" style="4" customWidth="1"/>
    <col min="9228" max="9228" width="8" style="4" customWidth="1"/>
    <col min="9229" max="9229" width="7.7109375" style="4" customWidth="1"/>
    <col min="9230" max="9230" width="12.5703125" style="4" customWidth="1"/>
    <col min="9231" max="9231" width="7.85546875" style="4" customWidth="1"/>
    <col min="9232" max="9232" width="5.7109375" style="4" customWidth="1"/>
    <col min="9233" max="9233" width="7.85546875" style="4" customWidth="1"/>
    <col min="9234" max="9234" width="8.28515625" style="4" customWidth="1"/>
    <col min="9235" max="9235" width="9.140625" style="4" customWidth="1"/>
    <col min="9236" max="9236" width="9.85546875" style="4" customWidth="1"/>
    <col min="9237" max="9237" width="10.85546875" style="4" customWidth="1"/>
    <col min="9238" max="9238" width="12.85546875" style="4" customWidth="1"/>
    <col min="9239" max="9239" width="10.28515625" style="4" customWidth="1"/>
    <col min="9240" max="9240" width="27.7109375" style="4" customWidth="1"/>
    <col min="9241" max="9469" width="11.42578125" style="4"/>
    <col min="9470" max="9470" width="4" style="4" customWidth="1"/>
    <col min="9471" max="9471" width="8.5703125" style="4" customWidth="1"/>
    <col min="9472" max="9472" width="11.5703125" style="4" customWidth="1"/>
    <col min="9473" max="9473" width="28.5703125" style="4" customWidth="1"/>
    <col min="9474" max="9474" width="22.28515625" style="4" customWidth="1"/>
    <col min="9475" max="9475" width="11.42578125" style="4" customWidth="1"/>
    <col min="9476" max="9476" width="12" style="4" customWidth="1"/>
    <col min="9477" max="9477" width="16.5703125" style="4" customWidth="1"/>
    <col min="9478" max="9478" width="11.5703125" style="4" customWidth="1"/>
    <col min="9479" max="9479" width="8" style="4" customWidth="1"/>
    <col min="9480" max="9480" width="9.5703125" style="4" customWidth="1"/>
    <col min="9481" max="9481" width="8.5703125" style="4" customWidth="1"/>
    <col min="9482" max="9482" width="9.85546875" style="4" customWidth="1"/>
    <col min="9483" max="9483" width="7.85546875" style="4" customWidth="1"/>
    <col min="9484" max="9484" width="8" style="4" customWidth="1"/>
    <col min="9485" max="9485" width="7.7109375" style="4" customWidth="1"/>
    <col min="9486" max="9486" width="12.5703125" style="4" customWidth="1"/>
    <col min="9487" max="9487" width="7.85546875" style="4" customWidth="1"/>
    <col min="9488" max="9488" width="5.7109375" style="4" customWidth="1"/>
    <col min="9489" max="9489" width="7.85546875" style="4" customWidth="1"/>
    <col min="9490" max="9490" width="8.28515625" style="4" customWidth="1"/>
    <col min="9491" max="9491" width="9.140625" style="4" customWidth="1"/>
    <col min="9492" max="9492" width="9.85546875" style="4" customWidth="1"/>
    <col min="9493" max="9493" width="10.85546875" style="4" customWidth="1"/>
    <col min="9494" max="9494" width="12.85546875" style="4" customWidth="1"/>
    <col min="9495" max="9495" width="10.28515625" style="4" customWidth="1"/>
    <col min="9496" max="9496" width="27.7109375" style="4" customWidth="1"/>
    <col min="9497" max="9725" width="11.42578125" style="4"/>
    <col min="9726" max="9726" width="4" style="4" customWidth="1"/>
    <col min="9727" max="9727" width="8.5703125" style="4" customWidth="1"/>
    <col min="9728" max="9728" width="11.5703125" style="4" customWidth="1"/>
    <col min="9729" max="9729" width="28.5703125" style="4" customWidth="1"/>
    <col min="9730" max="9730" width="22.28515625" style="4" customWidth="1"/>
    <col min="9731" max="9731" width="11.42578125" style="4" customWidth="1"/>
    <col min="9732" max="9732" width="12" style="4" customWidth="1"/>
    <col min="9733" max="9733" width="16.5703125" style="4" customWidth="1"/>
    <col min="9734" max="9734" width="11.5703125" style="4" customWidth="1"/>
    <col min="9735" max="9735" width="8" style="4" customWidth="1"/>
    <col min="9736" max="9736" width="9.5703125" style="4" customWidth="1"/>
    <col min="9737" max="9737" width="8.5703125" style="4" customWidth="1"/>
    <col min="9738" max="9738" width="9.85546875" style="4" customWidth="1"/>
    <col min="9739" max="9739" width="7.85546875" style="4" customWidth="1"/>
    <col min="9740" max="9740" width="8" style="4" customWidth="1"/>
    <col min="9741" max="9741" width="7.7109375" style="4" customWidth="1"/>
    <col min="9742" max="9742" width="12.5703125" style="4" customWidth="1"/>
    <col min="9743" max="9743" width="7.85546875" style="4" customWidth="1"/>
    <col min="9744" max="9744" width="5.7109375" style="4" customWidth="1"/>
    <col min="9745" max="9745" width="7.85546875" style="4" customWidth="1"/>
    <col min="9746" max="9746" width="8.28515625" style="4" customWidth="1"/>
    <col min="9747" max="9747" width="9.140625" style="4" customWidth="1"/>
    <col min="9748" max="9748" width="9.85546875" style="4" customWidth="1"/>
    <col min="9749" max="9749" width="10.85546875" style="4" customWidth="1"/>
    <col min="9750" max="9750" width="12.85546875" style="4" customWidth="1"/>
    <col min="9751" max="9751" width="10.28515625" style="4" customWidth="1"/>
    <col min="9752" max="9752" width="27.7109375" style="4" customWidth="1"/>
    <col min="9753" max="9981" width="11.42578125" style="4"/>
    <col min="9982" max="9982" width="4" style="4" customWidth="1"/>
    <col min="9983" max="9983" width="8.5703125" style="4" customWidth="1"/>
    <col min="9984" max="9984" width="11.5703125" style="4" customWidth="1"/>
    <col min="9985" max="9985" width="28.5703125" style="4" customWidth="1"/>
    <col min="9986" max="9986" width="22.28515625" style="4" customWidth="1"/>
    <col min="9987" max="9987" width="11.42578125" style="4" customWidth="1"/>
    <col min="9988" max="9988" width="12" style="4" customWidth="1"/>
    <col min="9989" max="9989" width="16.5703125" style="4" customWidth="1"/>
    <col min="9990" max="9990" width="11.5703125" style="4" customWidth="1"/>
    <col min="9991" max="9991" width="8" style="4" customWidth="1"/>
    <col min="9992" max="9992" width="9.5703125" style="4" customWidth="1"/>
    <col min="9993" max="9993" width="8.5703125" style="4" customWidth="1"/>
    <col min="9994" max="9994" width="9.85546875" style="4" customWidth="1"/>
    <col min="9995" max="9995" width="7.85546875" style="4" customWidth="1"/>
    <col min="9996" max="9996" width="8" style="4" customWidth="1"/>
    <col min="9997" max="9997" width="7.7109375" style="4" customWidth="1"/>
    <col min="9998" max="9998" width="12.5703125" style="4" customWidth="1"/>
    <col min="9999" max="9999" width="7.85546875" style="4" customWidth="1"/>
    <col min="10000" max="10000" width="5.7109375" style="4" customWidth="1"/>
    <col min="10001" max="10001" width="7.85546875" style="4" customWidth="1"/>
    <col min="10002" max="10002" width="8.28515625" style="4" customWidth="1"/>
    <col min="10003" max="10003" width="9.140625" style="4" customWidth="1"/>
    <col min="10004" max="10004" width="9.85546875" style="4" customWidth="1"/>
    <col min="10005" max="10005" width="10.85546875" style="4" customWidth="1"/>
    <col min="10006" max="10006" width="12.85546875" style="4" customWidth="1"/>
    <col min="10007" max="10007" width="10.28515625" style="4" customWidth="1"/>
    <col min="10008" max="10008" width="27.7109375" style="4" customWidth="1"/>
    <col min="10009" max="10237" width="11.42578125" style="4"/>
    <col min="10238" max="10238" width="4" style="4" customWidth="1"/>
    <col min="10239" max="10239" width="8.5703125" style="4" customWidth="1"/>
    <col min="10240" max="10240" width="11.5703125" style="4" customWidth="1"/>
    <col min="10241" max="10241" width="28.5703125" style="4" customWidth="1"/>
    <col min="10242" max="10242" width="22.28515625" style="4" customWidth="1"/>
    <col min="10243" max="10243" width="11.42578125" style="4" customWidth="1"/>
    <col min="10244" max="10244" width="12" style="4" customWidth="1"/>
    <col min="10245" max="10245" width="16.5703125" style="4" customWidth="1"/>
    <col min="10246" max="10246" width="11.5703125" style="4" customWidth="1"/>
    <col min="10247" max="10247" width="8" style="4" customWidth="1"/>
    <col min="10248" max="10248" width="9.5703125" style="4" customWidth="1"/>
    <col min="10249" max="10249" width="8.5703125" style="4" customWidth="1"/>
    <col min="10250" max="10250" width="9.85546875" style="4" customWidth="1"/>
    <col min="10251" max="10251" width="7.85546875" style="4" customWidth="1"/>
    <col min="10252" max="10252" width="8" style="4" customWidth="1"/>
    <col min="10253" max="10253" width="7.7109375" style="4" customWidth="1"/>
    <col min="10254" max="10254" width="12.5703125" style="4" customWidth="1"/>
    <col min="10255" max="10255" width="7.85546875" style="4" customWidth="1"/>
    <col min="10256" max="10256" width="5.7109375" style="4" customWidth="1"/>
    <col min="10257" max="10257" width="7.85546875" style="4" customWidth="1"/>
    <col min="10258" max="10258" width="8.28515625" style="4" customWidth="1"/>
    <col min="10259" max="10259" width="9.140625" style="4" customWidth="1"/>
    <col min="10260" max="10260" width="9.85546875" style="4" customWidth="1"/>
    <col min="10261" max="10261" width="10.85546875" style="4" customWidth="1"/>
    <col min="10262" max="10262" width="12.85546875" style="4" customWidth="1"/>
    <col min="10263" max="10263" width="10.28515625" style="4" customWidth="1"/>
    <col min="10264" max="10264" width="27.7109375" style="4" customWidth="1"/>
    <col min="10265" max="10493" width="11.42578125" style="4"/>
    <col min="10494" max="10494" width="4" style="4" customWidth="1"/>
    <col min="10495" max="10495" width="8.5703125" style="4" customWidth="1"/>
    <col min="10496" max="10496" width="11.5703125" style="4" customWidth="1"/>
    <col min="10497" max="10497" width="28.5703125" style="4" customWidth="1"/>
    <col min="10498" max="10498" width="22.28515625" style="4" customWidth="1"/>
    <col min="10499" max="10499" width="11.42578125" style="4" customWidth="1"/>
    <col min="10500" max="10500" width="12" style="4" customWidth="1"/>
    <col min="10501" max="10501" width="16.5703125" style="4" customWidth="1"/>
    <col min="10502" max="10502" width="11.5703125" style="4" customWidth="1"/>
    <col min="10503" max="10503" width="8" style="4" customWidth="1"/>
    <col min="10504" max="10504" width="9.5703125" style="4" customWidth="1"/>
    <col min="10505" max="10505" width="8.5703125" style="4" customWidth="1"/>
    <col min="10506" max="10506" width="9.85546875" style="4" customWidth="1"/>
    <col min="10507" max="10507" width="7.85546875" style="4" customWidth="1"/>
    <col min="10508" max="10508" width="8" style="4" customWidth="1"/>
    <col min="10509" max="10509" width="7.7109375" style="4" customWidth="1"/>
    <col min="10510" max="10510" width="12.5703125" style="4" customWidth="1"/>
    <col min="10511" max="10511" width="7.85546875" style="4" customWidth="1"/>
    <col min="10512" max="10512" width="5.7109375" style="4" customWidth="1"/>
    <col min="10513" max="10513" width="7.85546875" style="4" customWidth="1"/>
    <col min="10514" max="10514" width="8.28515625" style="4" customWidth="1"/>
    <col min="10515" max="10515" width="9.140625" style="4" customWidth="1"/>
    <col min="10516" max="10516" width="9.85546875" style="4" customWidth="1"/>
    <col min="10517" max="10517" width="10.85546875" style="4" customWidth="1"/>
    <col min="10518" max="10518" width="12.85546875" style="4" customWidth="1"/>
    <col min="10519" max="10519" width="10.28515625" style="4" customWidth="1"/>
    <col min="10520" max="10520" width="27.7109375" style="4" customWidth="1"/>
    <col min="10521" max="10749" width="11.42578125" style="4"/>
    <col min="10750" max="10750" width="4" style="4" customWidth="1"/>
    <col min="10751" max="10751" width="8.5703125" style="4" customWidth="1"/>
    <col min="10752" max="10752" width="11.5703125" style="4" customWidth="1"/>
    <col min="10753" max="10753" width="28.5703125" style="4" customWidth="1"/>
    <col min="10754" max="10754" width="22.28515625" style="4" customWidth="1"/>
    <col min="10755" max="10755" width="11.42578125" style="4" customWidth="1"/>
    <col min="10756" max="10756" width="12" style="4" customWidth="1"/>
    <col min="10757" max="10757" width="16.5703125" style="4" customWidth="1"/>
    <col min="10758" max="10758" width="11.5703125" style="4" customWidth="1"/>
    <col min="10759" max="10759" width="8" style="4" customWidth="1"/>
    <col min="10760" max="10760" width="9.5703125" style="4" customWidth="1"/>
    <col min="10761" max="10761" width="8.5703125" style="4" customWidth="1"/>
    <col min="10762" max="10762" width="9.85546875" style="4" customWidth="1"/>
    <col min="10763" max="10763" width="7.85546875" style="4" customWidth="1"/>
    <col min="10764" max="10764" width="8" style="4" customWidth="1"/>
    <col min="10765" max="10765" width="7.7109375" style="4" customWidth="1"/>
    <col min="10766" max="10766" width="12.5703125" style="4" customWidth="1"/>
    <col min="10767" max="10767" width="7.85546875" style="4" customWidth="1"/>
    <col min="10768" max="10768" width="5.7109375" style="4" customWidth="1"/>
    <col min="10769" max="10769" width="7.85546875" style="4" customWidth="1"/>
    <col min="10770" max="10770" width="8.28515625" style="4" customWidth="1"/>
    <col min="10771" max="10771" width="9.140625" style="4" customWidth="1"/>
    <col min="10772" max="10772" width="9.85546875" style="4" customWidth="1"/>
    <col min="10773" max="10773" width="10.85546875" style="4" customWidth="1"/>
    <col min="10774" max="10774" width="12.85546875" style="4" customWidth="1"/>
    <col min="10775" max="10775" width="10.28515625" style="4" customWidth="1"/>
    <col min="10776" max="10776" width="27.7109375" style="4" customWidth="1"/>
    <col min="10777" max="11005" width="11.42578125" style="4"/>
    <col min="11006" max="11006" width="4" style="4" customWidth="1"/>
    <col min="11007" max="11007" width="8.5703125" style="4" customWidth="1"/>
    <col min="11008" max="11008" width="11.5703125" style="4" customWidth="1"/>
    <col min="11009" max="11009" width="28.5703125" style="4" customWidth="1"/>
    <col min="11010" max="11010" width="22.28515625" style="4" customWidth="1"/>
    <col min="11011" max="11011" width="11.42578125" style="4" customWidth="1"/>
    <col min="11012" max="11012" width="12" style="4" customWidth="1"/>
    <col min="11013" max="11013" width="16.5703125" style="4" customWidth="1"/>
    <col min="11014" max="11014" width="11.5703125" style="4" customWidth="1"/>
    <col min="11015" max="11015" width="8" style="4" customWidth="1"/>
    <col min="11016" max="11016" width="9.5703125" style="4" customWidth="1"/>
    <col min="11017" max="11017" width="8.5703125" style="4" customWidth="1"/>
    <col min="11018" max="11018" width="9.85546875" style="4" customWidth="1"/>
    <col min="11019" max="11019" width="7.85546875" style="4" customWidth="1"/>
    <col min="11020" max="11020" width="8" style="4" customWidth="1"/>
    <col min="11021" max="11021" width="7.7109375" style="4" customWidth="1"/>
    <col min="11022" max="11022" width="12.5703125" style="4" customWidth="1"/>
    <col min="11023" max="11023" width="7.85546875" style="4" customWidth="1"/>
    <col min="11024" max="11024" width="5.7109375" style="4" customWidth="1"/>
    <col min="11025" max="11025" width="7.85546875" style="4" customWidth="1"/>
    <col min="11026" max="11026" width="8.28515625" style="4" customWidth="1"/>
    <col min="11027" max="11027" width="9.140625" style="4" customWidth="1"/>
    <col min="11028" max="11028" width="9.85546875" style="4" customWidth="1"/>
    <col min="11029" max="11029" width="10.85546875" style="4" customWidth="1"/>
    <col min="11030" max="11030" width="12.85546875" style="4" customWidth="1"/>
    <col min="11031" max="11031" width="10.28515625" style="4" customWidth="1"/>
    <col min="11032" max="11032" width="27.7109375" style="4" customWidth="1"/>
    <col min="11033" max="11261" width="11.42578125" style="4"/>
    <col min="11262" max="11262" width="4" style="4" customWidth="1"/>
    <col min="11263" max="11263" width="8.5703125" style="4" customWidth="1"/>
    <col min="11264" max="11264" width="11.5703125" style="4" customWidth="1"/>
    <col min="11265" max="11265" width="28.5703125" style="4" customWidth="1"/>
    <col min="11266" max="11266" width="22.28515625" style="4" customWidth="1"/>
    <col min="11267" max="11267" width="11.42578125" style="4" customWidth="1"/>
    <col min="11268" max="11268" width="12" style="4" customWidth="1"/>
    <col min="11269" max="11269" width="16.5703125" style="4" customWidth="1"/>
    <col min="11270" max="11270" width="11.5703125" style="4" customWidth="1"/>
    <col min="11271" max="11271" width="8" style="4" customWidth="1"/>
    <col min="11272" max="11272" width="9.5703125" style="4" customWidth="1"/>
    <col min="11273" max="11273" width="8.5703125" style="4" customWidth="1"/>
    <col min="11274" max="11274" width="9.85546875" style="4" customWidth="1"/>
    <col min="11275" max="11275" width="7.85546875" style="4" customWidth="1"/>
    <col min="11276" max="11276" width="8" style="4" customWidth="1"/>
    <col min="11277" max="11277" width="7.7109375" style="4" customWidth="1"/>
    <col min="11278" max="11278" width="12.5703125" style="4" customWidth="1"/>
    <col min="11279" max="11279" width="7.85546875" style="4" customWidth="1"/>
    <col min="11280" max="11280" width="5.7109375" style="4" customWidth="1"/>
    <col min="11281" max="11281" width="7.85546875" style="4" customWidth="1"/>
    <col min="11282" max="11282" width="8.28515625" style="4" customWidth="1"/>
    <col min="11283" max="11283" width="9.140625" style="4" customWidth="1"/>
    <col min="11284" max="11284" width="9.85546875" style="4" customWidth="1"/>
    <col min="11285" max="11285" width="10.85546875" style="4" customWidth="1"/>
    <col min="11286" max="11286" width="12.85546875" style="4" customWidth="1"/>
    <col min="11287" max="11287" width="10.28515625" style="4" customWidth="1"/>
    <col min="11288" max="11288" width="27.7109375" style="4" customWidth="1"/>
    <col min="11289" max="11517" width="11.42578125" style="4"/>
    <col min="11518" max="11518" width="4" style="4" customWidth="1"/>
    <col min="11519" max="11519" width="8.5703125" style="4" customWidth="1"/>
    <col min="11520" max="11520" width="11.5703125" style="4" customWidth="1"/>
    <col min="11521" max="11521" width="28.5703125" style="4" customWidth="1"/>
    <col min="11522" max="11522" width="22.28515625" style="4" customWidth="1"/>
    <col min="11523" max="11523" width="11.42578125" style="4" customWidth="1"/>
    <col min="11524" max="11524" width="12" style="4" customWidth="1"/>
    <col min="11525" max="11525" width="16.5703125" style="4" customWidth="1"/>
    <col min="11526" max="11526" width="11.5703125" style="4" customWidth="1"/>
    <col min="11527" max="11527" width="8" style="4" customWidth="1"/>
    <col min="11528" max="11528" width="9.5703125" style="4" customWidth="1"/>
    <col min="11529" max="11529" width="8.5703125" style="4" customWidth="1"/>
    <col min="11530" max="11530" width="9.85546875" style="4" customWidth="1"/>
    <col min="11531" max="11531" width="7.85546875" style="4" customWidth="1"/>
    <col min="11532" max="11532" width="8" style="4" customWidth="1"/>
    <col min="11533" max="11533" width="7.7109375" style="4" customWidth="1"/>
    <col min="11534" max="11534" width="12.5703125" style="4" customWidth="1"/>
    <col min="11535" max="11535" width="7.85546875" style="4" customWidth="1"/>
    <col min="11536" max="11536" width="5.7109375" style="4" customWidth="1"/>
    <col min="11537" max="11537" width="7.85546875" style="4" customWidth="1"/>
    <col min="11538" max="11538" width="8.28515625" style="4" customWidth="1"/>
    <col min="11539" max="11539" width="9.140625" style="4" customWidth="1"/>
    <col min="11540" max="11540" width="9.85546875" style="4" customWidth="1"/>
    <col min="11541" max="11541" width="10.85546875" style="4" customWidth="1"/>
    <col min="11542" max="11542" width="12.85546875" style="4" customWidth="1"/>
    <col min="11543" max="11543" width="10.28515625" style="4" customWidth="1"/>
    <col min="11544" max="11544" width="27.7109375" style="4" customWidth="1"/>
    <col min="11545" max="11773" width="11.42578125" style="4"/>
    <col min="11774" max="11774" width="4" style="4" customWidth="1"/>
    <col min="11775" max="11775" width="8.5703125" style="4" customWidth="1"/>
    <col min="11776" max="11776" width="11.5703125" style="4" customWidth="1"/>
    <col min="11777" max="11777" width="28.5703125" style="4" customWidth="1"/>
    <col min="11778" max="11778" width="22.28515625" style="4" customWidth="1"/>
    <col min="11779" max="11779" width="11.42578125" style="4" customWidth="1"/>
    <col min="11780" max="11780" width="12" style="4" customWidth="1"/>
    <col min="11781" max="11781" width="16.5703125" style="4" customWidth="1"/>
    <col min="11782" max="11782" width="11.5703125" style="4" customWidth="1"/>
    <col min="11783" max="11783" width="8" style="4" customWidth="1"/>
    <col min="11784" max="11784" width="9.5703125" style="4" customWidth="1"/>
    <col min="11785" max="11785" width="8.5703125" style="4" customWidth="1"/>
    <col min="11786" max="11786" width="9.85546875" style="4" customWidth="1"/>
    <col min="11787" max="11787" width="7.85546875" style="4" customWidth="1"/>
    <col min="11788" max="11788" width="8" style="4" customWidth="1"/>
    <col min="11789" max="11789" width="7.7109375" style="4" customWidth="1"/>
    <col min="11790" max="11790" width="12.5703125" style="4" customWidth="1"/>
    <col min="11791" max="11791" width="7.85546875" style="4" customWidth="1"/>
    <col min="11792" max="11792" width="5.7109375" style="4" customWidth="1"/>
    <col min="11793" max="11793" width="7.85546875" style="4" customWidth="1"/>
    <col min="11794" max="11794" width="8.28515625" style="4" customWidth="1"/>
    <col min="11795" max="11795" width="9.140625" style="4" customWidth="1"/>
    <col min="11796" max="11796" width="9.85546875" style="4" customWidth="1"/>
    <col min="11797" max="11797" width="10.85546875" style="4" customWidth="1"/>
    <col min="11798" max="11798" width="12.85546875" style="4" customWidth="1"/>
    <col min="11799" max="11799" width="10.28515625" style="4" customWidth="1"/>
    <col min="11800" max="11800" width="27.7109375" style="4" customWidth="1"/>
    <col min="11801" max="12029" width="11.42578125" style="4"/>
    <col min="12030" max="12030" width="4" style="4" customWidth="1"/>
    <col min="12031" max="12031" width="8.5703125" style="4" customWidth="1"/>
    <col min="12032" max="12032" width="11.5703125" style="4" customWidth="1"/>
    <col min="12033" max="12033" width="28.5703125" style="4" customWidth="1"/>
    <col min="12034" max="12034" width="22.28515625" style="4" customWidth="1"/>
    <col min="12035" max="12035" width="11.42578125" style="4" customWidth="1"/>
    <col min="12036" max="12036" width="12" style="4" customWidth="1"/>
    <col min="12037" max="12037" width="16.5703125" style="4" customWidth="1"/>
    <col min="12038" max="12038" width="11.5703125" style="4" customWidth="1"/>
    <col min="12039" max="12039" width="8" style="4" customWidth="1"/>
    <col min="12040" max="12040" width="9.5703125" style="4" customWidth="1"/>
    <col min="12041" max="12041" width="8.5703125" style="4" customWidth="1"/>
    <col min="12042" max="12042" width="9.85546875" style="4" customWidth="1"/>
    <col min="12043" max="12043" width="7.85546875" style="4" customWidth="1"/>
    <col min="12044" max="12044" width="8" style="4" customWidth="1"/>
    <col min="12045" max="12045" width="7.7109375" style="4" customWidth="1"/>
    <col min="12046" max="12046" width="12.5703125" style="4" customWidth="1"/>
    <col min="12047" max="12047" width="7.85546875" style="4" customWidth="1"/>
    <col min="12048" max="12048" width="5.7109375" style="4" customWidth="1"/>
    <col min="12049" max="12049" width="7.85546875" style="4" customWidth="1"/>
    <col min="12050" max="12050" width="8.28515625" style="4" customWidth="1"/>
    <col min="12051" max="12051" width="9.140625" style="4" customWidth="1"/>
    <col min="12052" max="12052" width="9.85546875" style="4" customWidth="1"/>
    <col min="12053" max="12053" width="10.85546875" style="4" customWidth="1"/>
    <col min="12054" max="12054" width="12.85546875" style="4" customWidth="1"/>
    <col min="12055" max="12055" width="10.28515625" style="4" customWidth="1"/>
    <col min="12056" max="12056" width="27.7109375" style="4" customWidth="1"/>
    <col min="12057" max="12285" width="11.42578125" style="4"/>
    <col min="12286" max="12286" width="4" style="4" customWidth="1"/>
    <col min="12287" max="12287" width="8.5703125" style="4" customWidth="1"/>
    <col min="12288" max="12288" width="11.5703125" style="4" customWidth="1"/>
    <col min="12289" max="12289" width="28.5703125" style="4" customWidth="1"/>
    <col min="12290" max="12290" width="22.28515625" style="4" customWidth="1"/>
    <col min="12291" max="12291" width="11.42578125" style="4" customWidth="1"/>
    <col min="12292" max="12292" width="12" style="4" customWidth="1"/>
    <col min="12293" max="12293" width="16.5703125" style="4" customWidth="1"/>
    <col min="12294" max="12294" width="11.5703125" style="4" customWidth="1"/>
    <col min="12295" max="12295" width="8" style="4" customWidth="1"/>
    <col min="12296" max="12296" width="9.5703125" style="4" customWidth="1"/>
    <col min="12297" max="12297" width="8.5703125" style="4" customWidth="1"/>
    <col min="12298" max="12298" width="9.85546875" style="4" customWidth="1"/>
    <col min="12299" max="12299" width="7.85546875" style="4" customWidth="1"/>
    <col min="12300" max="12300" width="8" style="4" customWidth="1"/>
    <col min="12301" max="12301" width="7.7109375" style="4" customWidth="1"/>
    <col min="12302" max="12302" width="12.5703125" style="4" customWidth="1"/>
    <col min="12303" max="12303" width="7.85546875" style="4" customWidth="1"/>
    <col min="12304" max="12304" width="5.7109375" style="4" customWidth="1"/>
    <col min="12305" max="12305" width="7.85546875" style="4" customWidth="1"/>
    <col min="12306" max="12306" width="8.28515625" style="4" customWidth="1"/>
    <col min="12307" max="12307" width="9.140625" style="4" customWidth="1"/>
    <col min="12308" max="12308" width="9.85546875" style="4" customWidth="1"/>
    <col min="12309" max="12309" width="10.85546875" style="4" customWidth="1"/>
    <col min="12310" max="12310" width="12.85546875" style="4" customWidth="1"/>
    <col min="12311" max="12311" width="10.28515625" style="4" customWidth="1"/>
    <col min="12312" max="12312" width="27.7109375" style="4" customWidth="1"/>
    <col min="12313" max="12541" width="11.42578125" style="4"/>
    <col min="12542" max="12542" width="4" style="4" customWidth="1"/>
    <col min="12543" max="12543" width="8.5703125" style="4" customWidth="1"/>
    <col min="12544" max="12544" width="11.5703125" style="4" customWidth="1"/>
    <col min="12545" max="12545" width="28.5703125" style="4" customWidth="1"/>
    <col min="12546" max="12546" width="22.28515625" style="4" customWidth="1"/>
    <col min="12547" max="12547" width="11.42578125" style="4" customWidth="1"/>
    <col min="12548" max="12548" width="12" style="4" customWidth="1"/>
    <col min="12549" max="12549" width="16.5703125" style="4" customWidth="1"/>
    <col min="12550" max="12550" width="11.5703125" style="4" customWidth="1"/>
    <col min="12551" max="12551" width="8" style="4" customWidth="1"/>
    <col min="12552" max="12552" width="9.5703125" style="4" customWidth="1"/>
    <col min="12553" max="12553" width="8.5703125" style="4" customWidth="1"/>
    <col min="12554" max="12554" width="9.85546875" style="4" customWidth="1"/>
    <col min="12555" max="12555" width="7.85546875" style="4" customWidth="1"/>
    <col min="12556" max="12556" width="8" style="4" customWidth="1"/>
    <col min="12557" max="12557" width="7.7109375" style="4" customWidth="1"/>
    <col min="12558" max="12558" width="12.5703125" style="4" customWidth="1"/>
    <col min="12559" max="12559" width="7.85546875" style="4" customWidth="1"/>
    <col min="12560" max="12560" width="5.7109375" style="4" customWidth="1"/>
    <col min="12561" max="12561" width="7.85546875" style="4" customWidth="1"/>
    <col min="12562" max="12562" width="8.28515625" style="4" customWidth="1"/>
    <col min="12563" max="12563" width="9.140625" style="4" customWidth="1"/>
    <col min="12564" max="12564" width="9.85546875" style="4" customWidth="1"/>
    <col min="12565" max="12565" width="10.85546875" style="4" customWidth="1"/>
    <col min="12566" max="12566" width="12.85546875" style="4" customWidth="1"/>
    <col min="12567" max="12567" width="10.28515625" style="4" customWidth="1"/>
    <col min="12568" max="12568" width="27.7109375" style="4" customWidth="1"/>
    <col min="12569" max="12797" width="11.42578125" style="4"/>
    <col min="12798" max="12798" width="4" style="4" customWidth="1"/>
    <col min="12799" max="12799" width="8.5703125" style="4" customWidth="1"/>
    <col min="12800" max="12800" width="11.5703125" style="4" customWidth="1"/>
    <col min="12801" max="12801" width="28.5703125" style="4" customWidth="1"/>
    <col min="12802" max="12802" width="22.28515625" style="4" customWidth="1"/>
    <col min="12803" max="12803" width="11.42578125" style="4" customWidth="1"/>
    <col min="12804" max="12804" width="12" style="4" customWidth="1"/>
    <col min="12805" max="12805" width="16.5703125" style="4" customWidth="1"/>
    <col min="12806" max="12806" width="11.5703125" style="4" customWidth="1"/>
    <col min="12807" max="12807" width="8" style="4" customWidth="1"/>
    <col min="12808" max="12808" width="9.5703125" style="4" customWidth="1"/>
    <col min="12809" max="12809" width="8.5703125" style="4" customWidth="1"/>
    <col min="12810" max="12810" width="9.85546875" style="4" customWidth="1"/>
    <col min="12811" max="12811" width="7.85546875" style="4" customWidth="1"/>
    <col min="12812" max="12812" width="8" style="4" customWidth="1"/>
    <col min="12813" max="12813" width="7.7109375" style="4" customWidth="1"/>
    <col min="12814" max="12814" width="12.5703125" style="4" customWidth="1"/>
    <col min="12815" max="12815" width="7.85546875" style="4" customWidth="1"/>
    <col min="12816" max="12816" width="5.7109375" style="4" customWidth="1"/>
    <col min="12817" max="12817" width="7.85546875" style="4" customWidth="1"/>
    <col min="12818" max="12818" width="8.28515625" style="4" customWidth="1"/>
    <col min="12819" max="12819" width="9.140625" style="4" customWidth="1"/>
    <col min="12820" max="12820" width="9.85546875" style="4" customWidth="1"/>
    <col min="12821" max="12821" width="10.85546875" style="4" customWidth="1"/>
    <col min="12822" max="12822" width="12.85546875" style="4" customWidth="1"/>
    <col min="12823" max="12823" width="10.28515625" style="4" customWidth="1"/>
    <col min="12824" max="12824" width="27.7109375" style="4" customWidth="1"/>
    <col min="12825" max="13053" width="11.42578125" style="4"/>
    <col min="13054" max="13054" width="4" style="4" customWidth="1"/>
    <col min="13055" max="13055" width="8.5703125" style="4" customWidth="1"/>
    <col min="13056" max="13056" width="11.5703125" style="4" customWidth="1"/>
    <col min="13057" max="13057" width="28.5703125" style="4" customWidth="1"/>
    <col min="13058" max="13058" width="22.28515625" style="4" customWidth="1"/>
    <col min="13059" max="13059" width="11.42578125" style="4" customWidth="1"/>
    <col min="13060" max="13060" width="12" style="4" customWidth="1"/>
    <col min="13061" max="13061" width="16.5703125" style="4" customWidth="1"/>
    <col min="13062" max="13062" width="11.5703125" style="4" customWidth="1"/>
    <col min="13063" max="13063" width="8" style="4" customWidth="1"/>
    <col min="13064" max="13064" width="9.5703125" style="4" customWidth="1"/>
    <col min="13065" max="13065" width="8.5703125" style="4" customWidth="1"/>
    <col min="13066" max="13066" width="9.85546875" style="4" customWidth="1"/>
    <col min="13067" max="13067" width="7.85546875" style="4" customWidth="1"/>
    <col min="13068" max="13068" width="8" style="4" customWidth="1"/>
    <col min="13069" max="13069" width="7.7109375" style="4" customWidth="1"/>
    <col min="13070" max="13070" width="12.5703125" style="4" customWidth="1"/>
    <col min="13071" max="13071" width="7.85546875" style="4" customWidth="1"/>
    <col min="13072" max="13072" width="5.7109375" style="4" customWidth="1"/>
    <col min="13073" max="13073" width="7.85546875" style="4" customWidth="1"/>
    <col min="13074" max="13074" width="8.28515625" style="4" customWidth="1"/>
    <col min="13075" max="13075" width="9.140625" style="4" customWidth="1"/>
    <col min="13076" max="13076" width="9.85546875" style="4" customWidth="1"/>
    <col min="13077" max="13077" width="10.85546875" style="4" customWidth="1"/>
    <col min="13078" max="13078" width="12.85546875" style="4" customWidth="1"/>
    <col min="13079" max="13079" width="10.28515625" style="4" customWidth="1"/>
    <col min="13080" max="13080" width="27.7109375" style="4" customWidth="1"/>
    <col min="13081" max="13309" width="11.42578125" style="4"/>
    <col min="13310" max="13310" width="4" style="4" customWidth="1"/>
    <col min="13311" max="13311" width="8.5703125" style="4" customWidth="1"/>
    <col min="13312" max="13312" width="11.5703125" style="4" customWidth="1"/>
    <col min="13313" max="13313" width="28.5703125" style="4" customWidth="1"/>
    <col min="13314" max="13314" width="22.28515625" style="4" customWidth="1"/>
    <col min="13315" max="13315" width="11.42578125" style="4" customWidth="1"/>
    <col min="13316" max="13316" width="12" style="4" customWidth="1"/>
    <col min="13317" max="13317" width="16.5703125" style="4" customWidth="1"/>
    <col min="13318" max="13318" width="11.5703125" style="4" customWidth="1"/>
    <col min="13319" max="13319" width="8" style="4" customWidth="1"/>
    <col min="13320" max="13320" width="9.5703125" style="4" customWidth="1"/>
    <col min="13321" max="13321" width="8.5703125" style="4" customWidth="1"/>
    <col min="13322" max="13322" width="9.85546875" style="4" customWidth="1"/>
    <col min="13323" max="13323" width="7.85546875" style="4" customWidth="1"/>
    <col min="13324" max="13324" width="8" style="4" customWidth="1"/>
    <col min="13325" max="13325" width="7.7109375" style="4" customWidth="1"/>
    <col min="13326" max="13326" width="12.5703125" style="4" customWidth="1"/>
    <col min="13327" max="13327" width="7.85546875" style="4" customWidth="1"/>
    <col min="13328" max="13328" width="5.7109375" style="4" customWidth="1"/>
    <col min="13329" max="13329" width="7.85546875" style="4" customWidth="1"/>
    <col min="13330" max="13330" width="8.28515625" style="4" customWidth="1"/>
    <col min="13331" max="13331" width="9.140625" style="4" customWidth="1"/>
    <col min="13332" max="13332" width="9.85546875" style="4" customWidth="1"/>
    <col min="13333" max="13333" width="10.85546875" style="4" customWidth="1"/>
    <col min="13334" max="13334" width="12.85546875" style="4" customWidth="1"/>
    <col min="13335" max="13335" width="10.28515625" style="4" customWidth="1"/>
    <col min="13336" max="13336" width="27.7109375" style="4" customWidth="1"/>
    <col min="13337" max="13565" width="11.42578125" style="4"/>
    <col min="13566" max="13566" width="4" style="4" customWidth="1"/>
    <col min="13567" max="13567" width="8.5703125" style="4" customWidth="1"/>
    <col min="13568" max="13568" width="11.5703125" style="4" customWidth="1"/>
    <col min="13569" max="13569" width="28.5703125" style="4" customWidth="1"/>
    <col min="13570" max="13570" width="22.28515625" style="4" customWidth="1"/>
    <col min="13571" max="13571" width="11.42578125" style="4" customWidth="1"/>
    <col min="13572" max="13572" width="12" style="4" customWidth="1"/>
    <col min="13573" max="13573" width="16.5703125" style="4" customWidth="1"/>
    <col min="13574" max="13574" width="11.5703125" style="4" customWidth="1"/>
    <col min="13575" max="13575" width="8" style="4" customWidth="1"/>
    <col min="13576" max="13576" width="9.5703125" style="4" customWidth="1"/>
    <col min="13577" max="13577" width="8.5703125" style="4" customWidth="1"/>
    <col min="13578" max="13578" width="9.85546875" style="4" customWidth="1"/>
    <col min="13579" max="13579" width="7.85546875" style="4" customWidth="1"/>
    <col min="13580" max="13580" width="8" style="4" customWidth="1"/>
    <col min="13581" max="13581" width="7.7109375" style="4" customWidth="1"/>
    <col min="13582" max="13582" width="12.5703125" style="4" customWidth="1"/>
    <col min="13583" max="13583" width="7.85546875" style="4" customWidth="1"/>
    <col min="13584" max="13584" width="5.7109375" style="4" customWidth="1"/>
    <col min="13585" max="13585" width="7.85546875" style="4" customWidth="1"/>
    <col min="13586" max="13586" width="8.28515625" style="4" customWidth="1"/>
    <col min="13587" max="13587" width="9.140625" style="4" customWidth="1"/>
    <col min="13588" max="13588" width="9.85546875" style="4" customWidth="1"/>
    <col min="13589" max="13589" width="10.85546875" style="4" customWidth="1"/>
    <col min="13590" max="13590" width="12.85546875" style="4" customWidth="1"/>
    <col min="13591" max="13591" width="10.28515625" style="4" customWidth="1"/>
    <col min="13592" max="13592" width="27.7109375" style="4" customWidth="1"/>
    <col min="13593" max="13821" width="11.42578125" style="4"/>
    <col min="13822" max="13822" width="4" style="4" customWidth="1"/>
    <col min="13823" max="13823" width="8.5703125" style="4" customWidth="1"/>
    <col min="13824" max="13824" width="11.5703125" style="4" customWidth="1"/>
    <col min="13825" max="13825" width="28.5703125" style="4" customWidth="1"/>
    <col min="13826" max="13826" width="22.28515625" style="4" customWidth="1"/>
    <col min="13827" max="13827" width="11.42578125" style="4" customWidth="1"/>
    <col min="13828" max="13828" width="12" style="4" customWidth="1"/>
    <col min="13829" max="13829" width="16.5703125" style="4" customWidth="1"/>
    <col min="13830" max="13830" width="11.5703125" style="4" customWidth="1"/>
    <col min="13831" max="13831" width="8" style="4" customWidth="1"/>
    <col min="13832" max="13832" width="9.5703125" style="4" customWidth="1"/>
    <col min="13833" max="13833" width="8.5703125" style="4" customWidth="1"/>
    <col min="13834" max="13834" width="9.85546875" style="4" customWidth="1"/>
    <col min="13835" max="13835" width="7.85546875" style="4" customWidth="1"/>
    <col min="13836" max="13836" width="8" style="4" customWidth="1"/>
    <col min="13837" max="13837" width="7.7109375" style="4" customWidth="1"/>
    <col min="13838" max="13838" width="12.5703125" style="4" customWidth="1"/>
    <col min="13839" max="13839" width="7.85546875" style="4" customWidth="1"/>
    <col min="13840" max="13840" width="5.7109375" style="4" customWidth="1"/>
    <col min="13841" max="13841" width="7.85546875" style="4" customWidth="1"/>
    <col min="13842" max="13842" width="8.28515625" style="4" customWidth="1"/>
    <col min="13843" max="13843" width="9.140625" style="4" customWidth="1"/>
    <col min="13844" max="13844" width="9.85546875" style="4" customWidth="1"/>
    <col min="13845" max="13845" width="10.85546875" style="4" customWidth="1"/>
    <col min="13846" max="13846" width="12.85546875" style="4" customWidth="1"/>
    <col min="13847" max="13847" width="10.28515625" style="4" customWidth="1"/>
    <col min="13848" max="13848" width="27.7109375" style="4" customWidth="1"/>
    <col min="13849" max="14077" width="11.42578125" style="4"/>
    <col min="14078" max="14078" width="4" style="4" customWidth="1"/>
    <col min="14079" max="14079" width="8.5703125" style="4" customWidth="1"/>
    <col min="14080" max="14080" width="11.5703125" style="4" customWidth="1"/>
    <col min="14081" max="14081" width="28.5703125" style="4" customWidth="1"/>
    <col min="14082" max="14082" width="22.28515625" style="4" customWidth="1"/>
    <col min="14083" max="14083" width="11.42578125" style="4" customWidth="1"/>
    <col min="14084" max="14084" width="12" style="4" customWidth="1"/>
    <col min="14085" max="14085" width="16.5703125" style="4" customWidth="1"/>
    <col min="14086" max="14086" width="11.5703125" style="4" customWidth="1"/>
    <col min="14087" max="14087" width="8" style="4" customWidth="1"/>
    <col min="14088" max="14088" width="9.5703125" style="4" customWidth="1"/>
    <col min="14089" max="14089" width="8.5703125" style="4" customWidth="1"/>
    <col min="14090" max="14090" width="9.85546875" style="4" customWidth="1"/>
    <col min="14091" max="14091" width="7.85546875" style="4" customWidth="1"/>
    <col min="14092" max="14092" width="8" style="4" customWidth="1"/>
    <col min="14093" max="14093" width="7.7109375" style="4" customWidth="1"/>
    <col min="14094" max="14094" width="12.5703125" style="4" customWidth="1"/>
    <col min="14095" max="14095" width="7.85546875" style="4" customWidth="1"/>
    <col min="14096" max="14096" width="5.7109375" style="4" customWidth="1"/>
    <col min="14097" max="14097" width="7.85546875" style="4" customWidth="1"/>
    <col min="14098" max="14098" width="8.28515625" style="4" customWidth="1"/>
    <col min="14099" max="14099" width="9.140625" style="4" customWidth="1"/>
    <col min="14100" max="14100" width="9.85546875" style="4" customWidth="1"/>
    <col min="14101" max="14101" width="10.85546875" style="4" customWidth="1"/>
    <col min="14102" max="14102" width="12.85546875" style="4" customWidth="1"/>
    <col min="14103" max="14103" width="10.28515625" style="4" customWidth="1"/>
    <col min="14104" max="14104" width="27.7109375" style="4" customWidth="1"/>
    <col min="14105" max="14333" width="11.42578125" style="4"/>
    <col min="14334" max="14334" width="4" style="4" customWidth="1"/>
    <col min="14335" max="14335" width="8.5703125" style="4" customWidth="1"/>
    <col min="14336" max="14336" width="11.5703125" style="4" customWidth="1"/>
    <col min="14337" max="14337" width="28.5703125" style="4" customWidth="1"/>
    <col min="14338" max="14338" width="22.28515625" style="4" customWidth="1"/>
    <col min="14339" max="14339" width="11.42578125" style="4" customWidth="1"/>
    <col min="14340" max="14340" width="12" style="4" customWidth="1"/>
    <col min="14341" max="14341" width="16.5703125" style="4" customWidth="1"/>
    <col min="14342" max="14342" width="11.5703125" style="4" customWidth="1"/>
    <col min="14343" max="14343" width="8" style="4" customWidth="1"/>
    <col min="14344" max="14344" width="9.5703125" style="4" customWidth="1"/>
    <col min="14345" max="14345" width="8.5703125" style="4" customWidth="1"/>
    <col min="14346" max="14346" width="9.85546875" style="4" customWidth="1"/>
    <col min="14347" max="14347" width="7.85546875" style="4" customWidth="1"/>
    <col min="14348" max="14348" width="8" style="4" customWidth="1"/>
    <col min="14349" max="14349" width="7.7109375" style="4" customWidth="1"/>
    <col min="14350" max="14350" width="12.5703125" style="4" customWidth="1"/>
    <col min="14351" max="14351" width="7.85546875" style="4" customWidth="1"/>
    <col min="14352" max="14352" width="5.7109375" style="4" customWidth="1"/>
    <col min="14353" max="14353" width="7.85546875" style="4" customWidth="1"/>
    <col min="14354" max="14354" width="8.28515625" style="4" customWidth="1"/>
    <col min="14355" max="14355" width="9.140625" style="4" customWidth="1"/>
    <col min="14356" max="14356" width="9.85546875" style="4" customWidth="1"/>
    <col min="14357" max="14357" width="10.85546875" style="4" customWidth="1"/>
    <col min="14358" max="14358" width="12.85546875" style="4" customWidth="1"/>
    <col min="14359" max="14359" width="10.28515625" style="4" customWidth="1"/>
    <col min="14360" max="14360" width="27.7109375" style="4" customWidth="1"/>
    <col min="14361" max="14589" width="11.42578125" style="4"/>
    <col min="14590" max="14590" width="4" style="4" customWidth="1"/>
    <col min="14591" max="14591" width="8.5703125" style="4" customWidth="1"/>
    <col min="14592" max="14592" width="11.5703125" style="4" customWidth="1"/>
    <col min="14593" max="14593" width="28.5703125" style="4" customWidth="1"/>
    <col min="14594" max="14594" width="22.28515625" style="4" customWidth="1"/>
    <col min="14595" max="14595" width="11.42578125" style="4" customWidth="1"/>
    <col min="14596" max="14596" width="12" style="4" customWidth="1"/>
    <col min="14597" max="14597" width="16.5703125" style="4" customWidth="1"/>
    <col min="14598" max="14598" width="11.5703125" style="4" customWidth="1"/>
    <col min="14599" max="14599" width="8" style="4" customWidth="1"/>
    <col min="14600" max="14600" width="9.5703125" style="4" customWidth="1"/>
    <col min="14601" max="14601" width="8.5703125" style="4" customWidth="1"/>
    <col min="14602" max="14602" width="9.85546875" style="4" customWidth="1"/>
    <col min="14603" max="14603" width="7.85546875" style="4" customWidth="1"/>
    <col min="14604" max="14604" width="8" style="4" customWidth="1"/>
    <col min="14605" max="14605" width="7.7109375" style="4" customWidth="1"/>
    <col min="14606" max="14606" width="12.5703125" style="4" customWidth="1"/>
    <col min="14607" max="14607" width="7.85546875" style="4" customWidth="1"/>
    <col min="14608" max="14608" width="5.7109375" style="4" customWidth="1"/>
    <col min="14609" max="14609" width="7.85546875" style="4" customWidth="1"/>
    <col min="14610" max="14610" width="8.28515625" style="4" customWidth="1"/>
    <col min="14611" max="14611" width="9.140625" style="4" customWidth="1"/>
    <col min="14612" max="14612" width="9.85546875" style="4" customWidth="1"/>
    <col min="14613" max="14613" width="10.85546875" style="4" customWidth="1"/>
    <col min="14614" max="14614" width="12.85546875" style="4" customWidth="1"/>
    <col min="14615" max="14615" width="10.28515625" style="4" customWidth="1"/>
    <col min="14616" max="14616" width="27.7109375" style="4" customWidth="1"/>
    <col min="14617" max="14845" width="11.42578125" style="4"/>
    <col min="14846" max="14846" width="4" style="4" customWidth="1"/>
    <col min="14847" max="14847" width="8.5703125" style="4" customWidth="1"/>
    <col min="14848" max="14848" width="11.5703125" style="4" customWidth="1"/>
    <col min="14849" max="14849" width="28.5703125" style="4" customWidth="1"/>
    <col min="14850" max="14850" width="22.28515625" style="4" customWidth="1"/>
    <col min="14851" max="14851" width="11.42578125" style="4" customWidth="1"/>
    <col min="14852" max="14852" width="12" style="4" customWidth="1"/>
    <col min="14853" max="14853" width="16.5703125" style="4" customWidth="1"/>
    <col min="14854" max="14854" width="11.5703125" style="4" customWidth="1"/>
    <col min="14855" max="14855" width="8" style="4" customWidth="1"/>
    <col min="14856" max="14856" width="9.5703125" style="4" customWidth="1"/>
    <col min="14857" max="14857" width="8.5703125" style="4" customWidth="1"/>
    <col min="14858" max="14858" width="9.85546875" style="4" customWidth="1"/>
    <col min="14859" max="14859" width="7.85546875" style="4" customWidth="1"/>
    <col min="14860" max="14860" width="8" style="4" customWidth="1"/>
    <col min="14861" max="14861" width="7.7109375" style="4" customWidth="1"/>
    <col min="14862" max="14862" width="12.5703125" style="4" customWidth="1"/>
    <col min="14863" max="14863" width="7.85546875" style="4" customWidth="1"/>
    <col min="14864" max="14864" width="5.7109375" style="4" customWidth="1"/>
    <col min="14865" max="14865" width="7.85546875" style="4" customWidth="1"/>
    <col min="14866" max="14866" width="8.28515625" style="4" customWidth="1"/>
    <col min="14867" max="14867" width="9.140625" style="4" customWidth="1"/>
    <col min="14868" max="14868" width="9.85546875" style="4" customWidth="1"/>
    <col min="14869" max="14869" width="10.85546875" style="4" customWidth="1"/>
    <col min="14870" max="14870" width="12.85546875" style="4" customWidth="1"/>
    <col min="14871" max="14871" width="10.28515625" style="4" customWidth="1"/>
    <col min="14872" max="14872" width="27.7109375" style="4" customWidth="1"/>
    <col min="14873" max="15101" width="11.42578125" style="4"/>
    <col min="15102" max="15102" width="4" style="4" customWidth="1"/>
    <col min="15103" max="15103" width="8.5703125" style="4" customWidth="1"/>
    <col min="15104" max="15104" width="11.5703125" style="4" customWidth="1"/>
    <col min="15105" max="15105" width="28.5703125" style="4" customWidth="1"/>
    <col min="15106" max="15106" width="22.28515625" style="4" customWidth="1"/>
    <col min="15107" max="15107" width="11.42578125" style="4" customWidth="1"/>
    <col min="15108" max="15108" width="12" style="4" customWidth="1"/>
    <col min="15109" max="15109" width="16.5703125" style="4" customWidth="1"/>
    <col min="15110" max="15110" width="11.5703125" style="4" customWidth="1"/>
    <col min="15111" max="15111" width="8" style="4" customWidth="1"/>
    <col min="15112" max="15112" width="9.5703125" style="4" customWidth="1"/>
    <col min="15113" max="15113" width="8.5703125" style="4" customWidth="1"/>
    <col min="15114" max="15114" width="9.85546875" style="4" customWidth="1"/>
    <col min="15115" max="15115" width="7.85546875" style="4" customWidth="1"/>
    <col min="15116" max="15116" width="8" style="4" customWidth="1"/>
    <col min="15117" max="15117" width="7.7109375" style="4" customWidth="1"/>
    <col min="15118" max="15118" width="12.5703125" style="4" customWidth="1"/>
    <col min="15119" max="15119" width="7.85546875" style="4" customWidth="1"/>
    <col min="15120" max="15120" width="5.7109375" style="4" customWidth="1"/>
    <col min="15121" max="15121" width="7.85546875" style="4" customWidth="1"/>
    <col min="15122" max="15122" width="8.28515625" style="4" customWidth="1"/>
    <col min="15123" max="15123" width="9.140625" style="4" customWidth="1"/>
    <col min="15124" max="15124" width="9.85546875" style="4" customWidth="1"/>
    <col min="15125" max="15125" width="10.85546875" style="4" customWidth="1"/>
    <col min="15126" max="15126" width="12.85546875" style="4" customWidth="1"/>
    <col min="15127" max="15127" width="10.28515625" style="4" customWidth="1"/>
    <col min="15128" max="15128" width="27.7109375" style="4" customWidth="1"/>
    <col min="15129" max="15357" width="11.42578125" style="4"/>
    <col min="15358" max="15358" width="4" style="4" customWidth="1"/>
    <col min="15359" max="15359" width="8.5703125" style="4" customWidth="1"/>
    <col min="15360" max="15360" width="11.5703125" style="4" customWidth="1"/>
    <col min="15361" max="15361" width="28.5703125" style="4" customWidth="1"/>
    <col min="15362" max="15362" width="22.28515625" style="4" customWidth="1"/>
    <col min="15363" max="15363" width="11.42578125" style="4" customWidth="1"/>
    <col min="15364" max="15364" width="12" style="4" customWidth="1"/>
    <col min="15365" max="15365" width="16.5703125" style="4" customWidth="1"/>
    <col min="15366" max="15366" width="11.5703125" style="4" customWidth="1"/>
    <col min="15367" max="15367" width="8" style="4" customWidth="1"/>
    <col min="15368" max="15368" width="9.5703125" style="4" customWidth="1"/>
    <col min="15369" max="15369" width="8.5703125" style="4" customWidth="1"/>
    <col min="15370" max="15370" width="9.85546875" style="4" customWidth="1"/>
    <col min="15371" max="15371" width="7.85546875" style="4" customWidth="1"/>
    <col min="15372" max="15372" width="8" style="4" customWidth="1"/>
    <col min="15373" max="15373" width="7.7109375" style="4" customWidth="1"/>
    <col min="15374" max="15374" width="12.5703125" style="4" customWidth="1"/>
    <col min="15375" max="15375" width="7.85546875" style="4" customWidth="1"/>
    <col min="15376" max="15376" width="5.7109375" style="4" customWidth="1"/>
    <col min="15377" max="15377" width="7.85546875" style="4" customWidth="1"/>
    <col min="15378" max="15378" width="8.28515625" style="4" customWidth="1"/>
    <col min="15379" max="15379" width="9.140625" style="4" customWidth="1"/>
    <col min="15380" max="15380" width="9.85546875" style="4" customWidth="1"/>
    <col min="15381" max="15381" width="10.85546875" style="4" customWidth="1"/>
    <col min="15382" max="15382" width="12.85546875" style="4" customWidth="1"/>
    <col min="15383" max="15383" width="10.28515625" style="4" customWidth="1"/>
    <col min="15384" max="15384" width="27.7109375" style="4" customWidth="1"/>
    <col min="15385" max="15613" width="11.42578125" style="4"/>
    <col min="15614" max="15614" width="4" style="4" customWidth="1"/>
    <col min="15615" max="15615" width="8.5703125" style="4" customWidth="1"/>
    <col min="15616" max="15616" width="11.5703125" style="4" customWidth="1"/>
    <col min="15617" max="15617" width="28.5703125" style="4" customWidth="1"/>
    <col min="15618" max="15618" width="22.28515625" style="4" customWidth="1"/>
    <col min="15619" max="15619" width="11.42578125" style="4" customWidth="1"/>
    <col min="15620" max="15620" width="12" style="4" customWidth="1"/>
    <col min="15621" max="15621" width="16.5703125" style="4" customWidth="1"/>
    <col min="15622" max="15622" width="11.5703125" style="4" customWidth="1"/>
    <col min="15623" max="15623" width="8" style="4" customWidth="1"/>
    <col min="15624" max="15624" width="9.5703125" style="4" customWidth="1"/>
    <col min="15625" max="15625" width="8.5703125" style="4" customWidth="1"/>
    <col min="15626" max="15626" width="9.85546875" style="4" customWidth="1"/>
    <col min="15627" max="15627" width="7.85546875" style="4" customWidth="1"/>
    <col min="15628" max="15628" width="8" style="4" customWidth="1"/>
    <col min="15629" max="15629" width="7.7109375" style="4" customWidth="1"/>
    <col min="15630" max="15630" width="12.5703125" style="4" customWidth="1"/>
    <col min="15631" max="15631" width="7.85546875" style="4" customWidth="1"/>
    <col min="15632" max="15632" width="5.7109375" style="4" customWidth="1"/>
    <col min="15633" max="15633" width="7.85546875" style="4" customWidth="1"/>
    <col min="15634" max="15634" width="8.28515625" style="4" customWidth="1"/>
    <col min="15635" max="15635" width="9.140625" style="4" customWidth="1"/>
    <col min="15636" max="15636" width="9.85546875" style="4" customWidth="1"/>
    <col min="15637" max="15637" width="10.85546875" style="4" customWidth="1"/>
    <col min="15638" max="15638" width="12.85546875" style="4" customWidth="1"/>
    <col min="15639" max="15639" width="10.28515625" style="4" customWidth="1"/>
    <col min="15640" max="15640" width="27.7109375" style="4" customWidth="1"/>
    <col min="15641" max="15869" width="11.42578125" style="4"/>
    <col min="15870" max="15870" width="4" style="4" customWidth="1"/>
    <col min="15871" max="15871" width="8.5703125" style="4" customWidth="1"/>
    <col min="15872" max="15872" width="11.5703125" style="4" customWidth="1"/>
    <col min="15873" max="15873" width="28.5703125" style="4" customWidth="1"/>
    <col min="15874" max="15874" width="22.28515625" style="4" customWidth="1"/>
    <col min="15875" max="15875" width="11.42578125" style="4" customWidth="1"/>
    <col min="15876" max="15876" width="12" style="4" customWidth="1"/>
    <col min="15877" max="15877" width="16.5703125" style="4" customWidth="1"/>
    <col min="15878" max="15878" width="11.5703125" style="4" customWidth="1"/>
    <col min="15879" max="15879" width="8" style="4" customWidth="1"/>
    <col min="15880" max="15880" width="9.5703125" style="4" customWidth="1"/>
    <col min="15881" max="15881" width="8.5703125" style="4" customWidth="1"/>
    <col min="15882" max="15882" width="9.85546875" style="4" customWidth="1"/>
    <col min="15883" max="15883" width="7.85546875" style="4" customWidth="1"/>
    <col min="15884" max="15884" width="8" style="4" customWidth="1"/>
    <col min="15885" max="15885" width="7.7109375" style="4" customWidth="1"/>
    <col min="15886" max="15886" width="12.5703125" style="4" customWidth="1"/>
    <col min="15887" max="15887" width="7.85546875" style="4" customWidth="1"/>
    <col min="15888" max="15888" width="5.7109375" style="4" customWidth="1"/>
    <col min="15889" max="15889" width="7.85546875" style="4" customWidth="1"/>
    <col min="15890" max="15890" width="8.28515625" style="4" customWidth="1"/>
    <col min="15891" max="15891" width="9.140625" style="4" customWidth="1"/>
    <col min="15892" max="15892" width="9.85546875" style="4" customWidth="1"/>
    <col min="15893" max="15893" width="10.85546875" style="4" customWidth="1"/>
    <col min="15894" max="15894" width="12.85546875" style="4" customWidth="1"/>
    <col min="15895" max="15895" width="10.28515625" style="4" customWidth="1"/>
    <col min="15896" max="15896" width="27.7109375" style="4" customWidth="1"/>
    <col min="15897" max="16125" width="11.42578125" style="4"/>
    <col min="16126" max="16126" width="4" style="4" customWidth="1"/>
    <col min="16127" max="16127" width="8.5703125" style="4" customWidth="1"/>
    <col min="16128" max="16128" width="11.5703125" style="4" customWidth="1"/>
    <col min="16129" max="16129" width="28.5703125" style="4" customWidth="1"/>
    <col min="16130" max="16130" width="22.28515625" style="4" customWidth="1"/>
    <col min="16131" max="16131" width="11.42578125" style="4" customWidth="1"/>
    <col min="16132" max="16132" width="12" style="4" customWidth="1"/>
    <col min="16133" max="16133" width="16.5703125" style="4" customWidth="1"/>
    <col min="16134" max="16134" width="11.5703125" style="4" customWidth="1"/>
    <col min="16135" max="16135" width="8" style="4" customWidth="1"/>
    <col min="16136" max="16136" width="9.5703125" style="4" customWidth="1"/>
    <col min="16137" max="16137" width="8.5703125" style="4" customWidth="1"/>
    <col min="16138" max="16138" width="9.85546875" style="4" customWidth="1"/>
    <col min="16139" max="16139" width="7.85546875" style="4" customWidth="1"/>
    <col min="16140" max="16140" width="8" style="4" customWidth="1"/>
    <col min="16141" max="16141" width="7.7109375" style="4" customWidth="1"/>
    <col min="16142" max="16142" width="12.5703125" style="4" customWidth="1"/>
    <col min="16143" max="16143" width="7.85546875" style="4" customWidth="1"/>
    <col min="16144" max="16144" width="5.7109375" style="4" customWidth="1"/>
    <col min="16145" max="16145" width="7.85546875" style="4" customWidth="1"/>
    <col min="16146" max="16146" width="8.28515625" style="4" customWidth="1"/>
    <col min="16147" max="16147" width="9.140625" style="4" customWidth="1"/>
    <col min="16148" max="16148" width="9.85546875" style="4" customWidth="1"/>
    <col min="16149" max="16149" width="10.85546875" style="4" customWidth="1"/>
    <col min="16150" max="16150" width="12.85546875" style="4" customWidth="1"/>
    <col min="16151" max="16151" width="10.28515625" style="4" customWidth="1"/>
    <col min="16152" max="16152" width="27.7109375" style="4" customWidth="1"/>
    <col min="16153" max="16384" width="11.42578125" style="4"/>
  </cols>
  <sheetData>
    <row r="2" spans="2:28" ht="19.149999999999999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3"/>
    </row>
    <row r="3" spans="2:28" ht="21.6" customHeight="1" x14ac:dyDescent="0.2"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</row>
    <row r="4" spans="2:28" ht="20.25" x14ac:dyDescent="0.3">
      <c r="C4" s="5" t="s">
        <v>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6"/>
    </row>
    <row r="5" spans="2:28" ht="15" x14ac:dyDescent="0.25">
      <c r="F5" s="8"/>
      <c r="K5" s="9"/>
      <c r="M5" s="10"/>
      <c r="N5" s="10"/>
      <c r="O5" s="10"/>
      <c r="P5" s="10"/>
      <c r="Q5" s="10"/>
      <c r="R5" s="10"/>
      <c r="S5" s="11"/>
      <c r="T5" s="10"/>
      <c r="U5" s="12"/>
      <c r="V5" s="13"/>
      <c r="W5" s="10"/>
      <c r="X5" s="10"/>
      <c r="Y5" s="10"/>
      <c r="Z5" s="10"/>
    </row>
    <row r="6" spans="2:28" ht="15" x14ac:dyDescent="0.25">
      <c r="F6" s="8"/>
      <c r="M6" s="9"/>
      <c r="Q6" s="10"/>
      <c r="R6" s="10"/>
      <c r="S6" s="11"/>
      <c r="T6" s="10"/>
      <c r="U6" s="12"/>
      <c r="V6" s="13"/>
      <c r="W6" s="10"/>
      <c r="X6" s="10"/>
      <c r="Y6" s="10"/>
      <c r="Z6" s="10"/>
    </row>
    <row r="7" spans="2:28" ht="15" x14ac:dyDescent="0.25">
      <c r="F7" s="8"/>
      <c r="M7" s="14" t="s">
        <v>3</v>
      </c>
      <c r="O7" s="15" t="s">
        <v>4</v>
      </c>
      <c r="Q7" s="10"/>
      <c r="R7" s="10"/>
      <c r="S7" s="11"/>
      <c r="T7" s="10"/>
      <c r="U7" s="12"/>
      <c r="V7" s="13"/>
      <c r="W7" s="10"/>
      <c r="X7" s="10"/>
      <c r="Y7" s="10"/>
      <c r="Z7" s="10"/>
    </row>
    <row r="8" spans="2:28" ht="15" x14ac:dyDescent="0.25">
      <c r="F8" s="8"/>
      <c r="M8" s="14" t="s">
        <v>5</v>
      </c>
      <c r="O8" s="16"/>
      <c r="Q8" s="10"/>
      <c r="R8" s="10"/>
      <c r="S8" s="11"/>
      <c r="T8" s="10"/>
      <c r="U8" s="12"/>
      <c r="V8" s="13"/>
      <c r="W8" s="17">
        <v>43830</v>
      </c>
      <c r="X8" s="10"/>
      <c r="Y8" s="10"/>
      <c r="Z8" s="10"/>
    </row>
    <row r="9" spans="2:28" ht="15" x14ac:dyDescent="0.25">
      <c r="D9" s="18"/>
      <c r="E9" s="19"/>
      <c r="F9" s="19"/>
      <c r="H9" s="18"/>
      <c r="I9" s="20"/>
      <c r="L9" s="21" t="s">
        <v>6</v>
      </c>
      <c r="M9" s="14" t="s">
        <v>7</v>
      </c>
      <c r="O9" s="22"/>
      <c r="Q9" s="23"/>
      <c r="R9" s="24"/>
      <c r="S9" s="25"/>
      <c r="T9" s="25"/>
      <c r="U9" s="12"/>
      <c r="V9" s="13"/>
      <c r="W9" s="12"/>
      <c r="X9" s="12"/>
      <c r="Y9" s="12"/>
      <c r="Z9" s="26"/>
    </row>
    <row r="10" spans="2:28" ht="15" x14ac:dyDescent="0.25">
      <c r="D10" s="27"/>
      <c r="E10" s="27"/>
      <c r="F10" s="27"/>
      <c r="G10" s="28"/>
      <c r="H10" s="12"/>
      <c r="I10" s="12"/>
      <c r="L10" s="29"/>
      <c r="M10" s="14" t="s">
        <v>8</v>
      </c>
      <c r="O10" s="30"/>
      <c r="Q10" s="12"/>
      <c r="R10" s="24"/>
      <c r="S10" s="25"/>
      <c r="T10" s="25"/>
      <c r="U10" s="12"/>
      <c r="V10" s="13"/>
      <c r="W10" s="31"/>
      <c r="X10" s="31"/>
      <c r="Y10" s="31"/>
      <c r="Z10" s="26"/>
    </row>
    <row r="11" spans="2:28" ht="15" x14ac:dyDescent="0.25">
      <c r="E11" s="27"/>
      <c r="F11" s="27"/>
      <c r="G11" s="27"/>
      <c r="H11" s="32"/>
      <c r="I11" s="32"/>
      <c r="L11" s="33"/>
      <c r="M11" s="14" t="s">
        <v>9</v>
      </c>
      <c r="O11" s="34"/>
      <c r="Q11" s="35"/>
      <c r="R11" s="24"/>
      <c r="S11" s="25"/>
      <c r="T11" s="25"/>
      <c r="U11" s="12"/>
      <c r="V11" s="36"/>
      <c r="W11" s="31"/>
      <c r="X11" s="31"/>
      <c r="Y11" s="31"/>
      <c r="Z11" s="26"/>
    </row>
    <row r="12" spans="2:28" ht="15" x14ac:dyDescent="0.25">
      <c r="C12" s="37"/>
      <c r="E12" s="38"/>
      <c r="F12" s="38"/>
      <c r="G12" s="38"/>
      <c r="H12" s="38"/>
      <c r="I12" s="38"/>
      <c r="L12" s="38"/>
      <c r="M12" s="38"/>
      <c r="P12" s="38"/>
      <c r="Q12" s="39"/>
      <c r="R12" s="40"/>
      <c r="S12" s="41"/>
      <c r="T12" s="41"/>
      <c r="U12" s="12"/>
      <c r="V12" s="42"/>
      <c r="W12" s="12"/>
      <c r="X12" s="12"/>
      <c r="Y12" s="12"/>
      <c r="Z12" s="43"/>
    </row>
    <row r="13" spans="2:28" ht="24.75" customHeight="1" thickBot="1" x14ac:dyDescent="0.3">
      <c r="C13" s="37"/>
      <c r="D13" s="37"/>
      <c r="E13" s="44"/>
      <c r="F13" s="44"/>
      <c r="G13" s="37"/>
      <c r="H13" s="37"/>
      <c r="I13" s="37"/>
      <c r="J13" s="37"/>
      <c r="K13" s="37"/>
      <c r="L13" s="45"/>
      <c r="M13" s="46"/>
      <c r="N13" s="47"/>
      <c r="O13" s="47"/>
      <c r="P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2:28" s="48" customFormat="1" ht="27.75" thickTop="1" thickBot="1" x14ac:dyDescent="0.25">
      <c r="C14" s="49" t="s">
        <v>10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1"/>
      <c r="AA14" s="52"/>
    </row>
    <row r="15" spans="2:28" ht="9" customHeight="1" thickTop="1" thickBot="1" x14ac:dyDescent="0.25">
      <c r="C15" s="53"/>
      <c r="D15" s="53"/>
      <c r="E15" s="54"/>
      <c r="F15" s="53"/>
      <c r="G15" s="53"/>
      <c r="H15" s="53"/>
      <c r="I15" s="53"/>
      <c r="J15" s="55"/>
      <c r="K15" s="56"/>
      <c r="L15" s="57"/>
      <c r="M15" s="55"/>
      <c r="N15" s="56"/>
      <c r="O15" s="56"/>
      <c r="P15" s="56"/>
      <c r="Q15" s="56"/>
      <c r="R15" s="56"/>
      <c r="S15" s="56"/>
      <c r="T15" s="56"/>
      <c r="U15" s="56"/>
      <c r="V15" s="56"/>
      <c r="W15" s="58"/>
      <c r="X15" s="58"/>
      <c r="Y15" s="58"/>
      <c r="Z15" s="59"/>
    </row>
    <row r="16" spans="2:28" s="60" customFormat="1" ht="25.5" customHeight="1" thickTop="1" thickBot="1" x14ac:dyDescent="0.25">
      <c r="C16" s="61">
        <v>5</v>
      </c>
      <c r="D16" s="62">
        <v>6</v>
      </c>
      <c r="E16" s="63"/>
      <c r="F16" s="64">
        <v>7</v>
      </c>
      <c r="G16" s="65">
        <v>8</v>
      </c>
      <c r="H16" s="65">
        <v>9</v>
      </c>
      <c r="I16" s="65">
        <v>10</v>
      </c>
      <c r="J16" s="65">
        <v>11</v>
      </c>
      <c r="K16" s="65">
        <v>12</v>
      </c>
      <c r="L16" s="65">
        <v>13</v>
      </c>
      <c r="M16" s="66">
        <v>14</v>
      </c>
      <c r="N16" s="67"/>
      <c r="O16" s="67"/>
      <c r="P16" s="68"/>
      <c r="Q16" s="66">
        <v>15</v>
      </c>
      <c r="R16" s="67"/>
      <c r="S16" s="68"/>
      <c r="T16" s="65">
        <v>16</v>
      </c>
      <c r="U16" s="69">
        <v>17</v>
      </c>
      <c r="V16" s="70">
        <v>18</v>
      </c>
      <c r="W16" s="71"/>
      <c r="X16" s="71"/>
      <c r="Y16" s="72"/>
      <c r="Z16" s="73">
        <v>19</v>
      </c>
    </row>
    <row r="17" spans="3:26" s="85" customFormat="1" ht="20.100000000000001" customHeight="1" thickTop="1" x14ac:dyDescent="0.2">
      <c r="C17" s="74" t="s">
        <v>11</v>
      </c>
      <c r="D17" s="75" t="s">
        <v>12</v>
      </c>
      <c r="E17" s="75" t="s">
        <v>13</v>
      </c>
      <c r="F17" s="75" t="s">
        <v>14</v>
      </c>
      <c r="G17" s="75" t="s">
        <v>15</v>
      </c>
      <c r="H17" s="75" t="s">
        <v>16</v>
      </c>
      <c r="I17" s="76" t="s">
        <v>17</v>
      </c>
      <c r="J17" s="75" t="s">
        <v>18</v>
      </c>
      <c r="K17" s="76" t="s">
        <v>19</v>
      </c>
      <c r="L17" s="75" t="s">
        <v>20</v>
      </c>
      <c r="M17" s="77" t="s">
        <v>21</v>
      </c>
      <c r="N17" s="78"/>
      <c r="O17" s="78"/>
      <c r="P17" s="79"/>
      <c r="Q17" s="77" t="s">
        <v>22</v>
      </c>
      <c r="R17" s="78"/>
      <c r="S17" s="79"/>
      <c r="T17" s="75" t="s">
        <v>23</v>
      </c>
      <c r="U17" s="80" t="s">
        <v>24</v>
      </c>
      <c r="V17" s="81" t="s">
        <v>25</v>
      </c>
      <c r="W17" s="82"/>
      <c r="X17" s="82"/>
      <c r="Y17" s="83"/>
      <c r="Z17" s="84" t="s">
        <v>26</v>
      </c>
    </row>
    <row r="18" spans="3:26" s="85" customFormat="1" ht="39.75" customHeight="1" thickBot="1" x14ac:dyDescent="0.25">
      <c r="C18" s="86"/>
      <c r="D18" s="87"/>
      <c r="E18" s="87"/>
      <c r="F18" s="87"/>
      <c r="G18" s="87"/>
      <c r="H18" s="87"/>
      <c r="I18" s="88"/>
      <c r="J18" s="87"/>
      <c r="K18" s="88"/>
      <c r="L18" s="87"/>
      <c r="M18" s="89" t="s">
        <v>27</v>
      </c>
      <c r="N18" s="89" t="s">
        <v>28</v>
      </c>
      <c r="O18" s="89" t="s">
        <v>29</v>
      </c>
      <c r="P18" s="89" t="s">
        <v>30</v>
      </c>
      <c r="Q18" s="90" t="s">
        <v>31</v>
      </c>
      <c r="R18" s="90" t="s">
        <v>27</v>
      </c>
      <c r="S18" s="90" t="s">
        <v>32</v>
      </c>
      <c r="T18" s="87"/>
      <c r="U18" s="91"/>
      <c r="V18" s="92" t="s">
        <v>33</v>
      </c>
      <c r="W18" s="93" t="s">
        <v>34</v>
      </c>
      <c r="X18" s="93" t="s">
        <v>35</v>
      </c>
      <c r="Y18" s="94" t="s">
        <v>36</v>
      </c>
      <c r="Z18" s="95"/>
    </row>
    <row r="19" spans="3:26" s="102" customFormat="1" ht="7.5" customHeight="1" thickTop="1" thickBot="1" x14ac:dyDescent="0.25">
      <c r="C19" s="96"/>
      <c r="D19" s="97"/>
      <c r="E19" s="97"/>
      <c r="F19" s="97"/>
      <c r="G19" s="97"/>
      <c r="H19" s="97"/>
      <c r="I19" s="98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9"/>
      <c r="W19" s="100"/>
      <c r="X19" s="100"/>
      <c r="Y19" s="101"/>
    </row>
    <row r="20" spans="3:26" s="115" customFormat="1" ht="51.75" thickTop="1" x14ac:dyDescent="0.2">
      <c r="C20" s="103">
        <v>1</v>
      </c>
      <c r="D20" s="104">
        <v>1241</v>
      </c>
      <c r="E20" s="105">
        <v>124106</v>
      </c>
      <c r="F20" s="106" t="s">
        <v>37</v>
      </c>
      <c r="G20" s="104" t="s">
        <v>38</v>
      </c>
      <c r="H20" s="107" t="s">
        <v>39</v>
      </c>
      <c r="I20" s="107" t="s">
        <v>40</v>
      </c>
      <c r="J20" s="107" t="s">
        <v>41</v>
      </c>
      <c r="K20" s="107" t="s">
        <v>42</v>
      </c>
      <c r="L20" s="107" t="s">
        <v>43</v>
      </c>
      <c r="M20" s="107">
        <v>6288</v>
      </c>
      <c r="N20" s="108">
        <v>38749</v>
      </c>
      <c r="O20" s="107" t="s">
        <v>44</v>
      </c>
      <c r="P20" s="109">
        <v>2645</v>
      </c>
      <c r="Q20" s="107" t="s">
        <v>45</v>
      </c>
      <c r="R20" s="110"/>
      <c r="S20" s="108">
        <v>38785</v>
      </c>
      <c r="T20" s="108"/>
      <c r="U20" s="107" t="s">
        <v>46</v>
      </c>
      <c r="V20" s="107"/>
      <c r="W20" s="111">
        <v>0.1</v>
      </c>
      <c r="X20" s="112">
        <f>+P20*0.1/12</f>
        <v>22.041666666666668</v>
      </c>
      <c r="Y20" s="113">
        <f>+P20*0.1*4.5</f>
        <v>1190.25</v>
      </c>
      <c r="Z20" s="114"/>
    </row>
    <row r="21" spans="3:26" s="115" customFormat="1" ht="26.25" thickBot="1" x14ac:dyDescent="0.25">
      <c r="C21" s="116">
        <v>2</v>
      </c>
      <c r="D21" s="117">
        <v>1247</v>
      </c>
      <c r="E21" s="118">
        <v>124702</v>
      </c>
      <c r="F21" s="119" t="s">
        <v>47</v>
      </c>
      <c r="G21" s="117" t="s">
        <v>48</v>
      </c>
      <c r="H21" s="120" t="s">
        <v>39</v>
      </c>
      <c r="I21" s="120" t="s">
        <v>49</v>
      </c>
      <c r="J21" s="120" t="s">
        <v>50</v>
      </c>
      <c r="K21" s="120" t="s">
        <v>50</v>
      </c>
      <c r="L21" s="120" t="s">
        <v>51</v>
      </c>
      <c r="M21" s="120" t="s">
        <v>52</v>
      </c>
      <c r="N21" s="121" t="s">
        <v>52</v>
      </c>
      <c r="O21" s="120"/>
      <c r="P21" s="122">
        <v>14175</v>
      </c>
      <c r="Q21" s="120"/>
      <c r="R21" s="123"/>
      <c r="S21" s="121"/>
      <c r="T21" s="121"/>
      <c r="U21" s="120" t="s">
        <v>53</v>
      </c>
      <c r="V21" s="120"/>
      <c r="W21" s="124">
        <v>0.1</v>
      </c>
      <c r="X21" s="125">
        <f t="shared" ref="X21:X84" si="0">+P21*0.1/12</f>
        <v>118.125</v>
      </c>
      <c r="Y21" s="126">
        <f t="shared" ref="Y21:Y84" si="1">+P21*0.1*4.5</f>
        <v>6378.75</v>
      </c>
      <c r="Z21" s="127"/>
    </row>
    <row r="22" spans="3:26" s="115" customFormat="1" ht="26.25" thickTop="1" x14ac:dyDescent="0.2">
      <c r="C22" s="103">
        <v>3</v>
      </c>
      <c r="D22" s="117">
        <v>1247</v>
      </c>
      <c r="E22" s="118">
        <v>124702</v>
      </c>
      <c r="F22" s="119" t="s">
        <v>47</v>
      </c>
      <c r="G22" s="117" t="s">
        <v>48</v>
      </c>
      <c r="H22" s="120" t="s">
        <v>39</v>
      </c>
      <c r="I22" s="120" t="s">
        <v>54</v>
      </c>
      <c r="J22" s="120" t="s">
        <v>50</v>
      </c>
      <c r="K22" s="120" t="s">
        <v>50</v>
      </c>
      <c r="L22" s="120" t="s">
        <v>51</v>
      </c>
      <c r="M22" s="120" t="s">
        <v>52</v>
      </c>
      <c r="N22" s="121" t="s">
        <v>52</v>
      </c>
      <c r="O22" s="120"/>
      <c r="P22" s="122">
        <v>14175</v>
      </c>
      <c r="Q22" s="120"/>
      <c r="R22" s="123"/>
      <c r="S22" s="121"/>
      <c r="T22" s="121"/>
      <c r="U22" s="120" t="s">
        <v>53</v>
      </c>
      <c r="V22" s="120"/>
      <c r="W22" s="124">
        <v>0.1</v>
      </c>
      <c r="X22" s="125">
        <f t="shared" si="0"/>
        <v>118.125</v>
      </c>
      <c r="Y22" s="126">
        <f t="shared" si="1"/>
        <v>6378.75</v>
      </c>
      <c r="Z22" s="127"/>
    </row>
    <row r="23" spans="3:26" s="115" customFormat="1" ht="26.25" thickBot="1" x14ac:dyDescent="0.25">
      <c r="C23" s="116">
        <v>4</v>
      </c>
      <c r="D23" s="117">
        <v>1246</v>
      </c>
      <c r="E23" s="118" t="s">
        <v>55</v>
      </c>
      <c r="F23" s="119" t="s">
        <v>56</v>
      </c>
      <c r="G23" s="117" t="s">
        <v>57</v>
      </c>
      <c r="H23" s="120" t="s">
        <v>39</v>
      </c>
      <c r="I23" s="120" t="s">
        <v>58</v>
      </c>
      <c r="J23" s="120" t="s">
        <v>59</v>
      </c>
      <c r="K23" s="120" t="s">
        <v>60</v>
      </c>
      <c r="L23" s="120" t="s">
        <v>61</v>
      </c>
      <c r="M23" s="120">
        <v>6</v>
      </c>
      <c r="N23" s="121">
        <v>38580</v>
      </c>
      <c r="O23" s="120"/>
      <c r="P23" s="122">
        <v>25000</v>
      </c>
      <c r="Q23" s="120"/>
      <c r="R23" s="123"/>
      <c r="S23" s="121"/>
      <c r="T23" s="121"/>
      <c r="U23" s="120" t="s">
        <v>62</v>
      </c>
      <c r="V23" s="120"/>
      <c r="W23" s="124">
        <v>0.1</v>
      </c>
      <c r="X23" s="125">
        <f t="shared" si="0"/>
        <v>208.33333333333334</v>
      </c>
      <c r="Y23" s="126">
        <f t="shared" si="1"/>
        <v>11250</v>
      </c>
      <c r="Z23" s="127"/>
    </row>
    <row r="24" spans="3:26" s="115" customFormat="1" ht="77.25" thickTop="1" x14ac:dyDescent="0.2">
      <c r="C24" s="103">
        <v>5</v>
      </c>
      <c r="D24" s="117">
        <v>1241</v>
      </c>
      <c r="E24" s="118">
        <v>124106</v>
      </c>
      <c r="F24" s="119" t="s">
        <v>37</v>
      </c>
      <c r="G24" s="128" t="s">
        <v>63</v>
      </c>
      <c r="H24" s="120" t="s">
        <v>39</v>
      </c>
      <c r="I24" s="120" t="s">
        <v>64</v>
      </c>
      <c r="J24" s="120" t="s">
        <v>65</v>
      </c>
      <c r="K24" s="120" t="s">
        <v>66</v>
      </c>
      <c r="L24" s="120">
        <v>1323401</v>
      </c>
      <c r="M24" s="120">
        <v>10350</v>
      </c>
      <c r="N24" s="121">
        <v>37963</v>
      </c>
      <c r="O24" s="120" t="s">
        <v>67</v>
      </c>
      <c r="P24" s="122">
        <v>11810.5</v>
      </c>
      <c r="Q24" s="120"/>
      <c r="R24" s="123"/>
      <c r="S24" s="121"/>
      <c r="T24" s="121"/>
      <c r="U24" s="120" t="s">
        <v>53</v>
      </c>
      <c r="V24" s="120"/>
      <c r="W24" s="124">
        <v>0.1</v>
      </c>
      <c r="X24" s="125">
        <f t="shared" si="0"/>
        <v>98.420833333333334</v>
      </c>
      <c r="Y24" s="126">
        <f t="shared" si="1"/>
        <v>5314.7249999999995</v>
      </c>
      <c r="Z24" s="127"/>
    </row>
    <row r="25" spans="3:26" s="115" customFormat="1" ht="102.75" thickBot="1" x14ac:dyDescent="0.25">
      <c r="C25" s="116">
        <v>6</v>
      </c>
      <c r="D25" s="117">
        <v>1241</v>
      </c>
      <c r="E25" s="118" t="s">
        <v>68</v>
      </c>
      <c r="F25" s="119" t="s">
        <v>56</v>
      </c>
      <c r="G25" s="117" t="s">
        <v>69</v>
      </c>
      <c r="H25" s="120" t="s">
        <v>39</v>
      </c>
      <c r="I25" s="120" t="s">
        <v>70</v>
      </c>
      <c r="J25" s="120" t="s">
        <v>71</v>
      </c>
      <c r="K25" s="120" t="s">
        <v>72</v>
      </c>
      <c r="L25" s="120" t="s">
        <v>51</v>
      </c>
      <c r="M25" s="120">
        <v>2084</v>
      </c>
      <c r="N25" s="121">
        <v>38079</v>
      </c>
      <c r="O25" s="120" t="s">
        <v>73</v>
      </c>
      <c r="P25" s="122">
        <v>4562.28</v>
      </c>
      <c r="Q25" s="120"/>
      <c r="R25" s="123"/>
      <c r="S25" s="121">
        <v>38108</v>
      </c>
      <c r="T25" s="121">
        <v>38108</v>
      </c>
      <c r="U25" s="120" t="s">
        <v>62</v>
      </c>
      <c r="V25" s="120"/>
      <c r="W25" s="124">
        <v>0.1</v>
      </c>
      <c r="X25" s="125">
        <f t="shared" si="0"/>
        <v>38.018999999999998</v>
      </c>
      <c r="Y25" s="126">
        <f t="shared" si="1"/>
        <v>2053.0259999999998</v>
      </c>
      <c r="Z25" s="127"/>
    </row>
    <row r="26" spans="3:26" s="115" customFormat="1" ht="51.75" thickTop="1" x14ac:dyDescent="0.2">
      <c r="C26" s="103">
        <v>7</v>
      </c>
      <c r="D26" s="117">
        <v>1241</v>
      </c>
      <c r="E26" s="118" t="s">
        <v>74</v>
      </c>
      <c r="F26" s="119" t="s">
        <v>56</v>
      </c>
      <c r="G26" s="117" t="s">
        <v>75</v>
      </c>
      <c r="H26" s="120" t="s">
        <v>39</v>
      </c>
      <c r="I26" s="120" t="s">
        <v>76</v>
      </c>
      <c r="J26" s="120" t="s">
        <v>50</v>
      </c>
      <c r="K26" s="120" t="s">
        <v>50</v>
      </c>
      <c r="L26" s="120" t="s">
        <v>51</v>
      </c>
      <c r="M26" s="120">
        <v>2084</v>
      </c>
      <c r="N26" s="121">
        <v>38079</v>
      </c>
      <c r="O26" s="120" t="s">
        <v>73</v>
      </c>
      <c r="P26" s="122">
        <v>3363.75</v>
      </c>
      <c r="Q26" s="120"/>
      <c r="R26" s="123"/>
      <c r="S26" s="121">
        <v>38108</v>
      </c>
      <c r="T26" s="121">
        <v>38108</v>
      </c>
      <c r="U26" s="120" t="s">
        <v>62</v>
      </c>
      <c r="V26" s="120"/>
      <c r="W26" s="124">
        <v>0.1</v>
      </c>
      <c r="X26" s="125">
        <f t="shared" si="0"/>
        <v>28.03125</v>
      </c>
      <c r="Y26" s="126">
        <f t="shared" si="1"/>
        <v>1513.6875</v>
      </c>
      <c r="Z26" s="127"/>
    </row>
    <row r="27" spans="3:26" s="115" customFormat="1" ht="77.25" thickBot="1" x14ac:dyDescent="0.25">
      <c r="C27" s="116">
        <v>8</v>
      </c>
      <c r="D27" s="117">
        <v>1241</v>
      </c>
      <c r="E27" s="118">
        <v>124106</v>
      </c>
      <c r="F27" s="119" t="s">
        <v>37</v>
      </c>
      <c r="G27" s="117" t="s">
        <v>77</v>
      </c>
      <c r="H27" s="120" t="s">
        <v>39</v>
      </c>
      <c r="I27" s="120" t="s">
        <v>78</v>
      </c>
      <c r="J27" s="120" t="s">
        <v>50</v>
      </c>
      <c r="K27" s="120" t="s">
        <v>50</v>
      </c>
      <c r="L27" s="120" t="s">
        <v>51</v>
      </c>
      <c r="M27" s="120">
        <v>830</v>
      </c>
      <c r="N27" s="121">
        <v>37972</v>
      </c>
      <c r="O27" s="120" t="s">
        <v>79</v>
      </c>
      <c r="P27" s="122">
        <v>2614.77</v>
      </c>
      <c r="Q27" s="120"/>
      <c r="R27" s="123"/>
      <c r="S27" s="121"/>
      <c r="T27" s="121"/>
      <c r="U27" s="120" t="s">
        <v>53</v>
      </c>
      <c r="V27" s="120"/>
      <c r="W27" s="124">
        <v>0.1</v>
      </c>
      <c r="X27" s="125">
        <f t="shared" si="0"/>
        <v>21.789750000000002</v>
      </c>
      <c r="Y27" s="126">
        <f t="shared" si="1"/>
        <v>1176.6465000000001</v>
      </c>
      <c r="Z27" s="127"/>
    </row>
    <row r="28" spans="3:26" s="115" customFormat="1" ht="64.5" thickTop="1" x14ac:dyDescent="0.2">
      <c r="C28" s="103">
        <v>9</v>
      </c>
      <c r="D28" s="117">
        <v>1241</v>
      </c>
      <c r="E28" s="118">
        <v>124106</v>
      </c>
      <c r="F28" s="119" t="s">
        <v>37</v>
      </c>
      <c r="G28" s="117" t="s">
        <v>80</v>
      </c>
      <c r="H28" s="120" t="s">
        <v>81</v>
      </c>
      <c r="I28" s="120" t="s">
        <v>82</v>
      </c>
      <c r="J28" s="120" t="s">
        <v>41</v>
      </c>
      <c r="K28" s="120" t="s">
        <v>83</v>
      </c>
      <c r="L28" s="120" t="s">
        <v>84</v>
      </c>
      <c r="M28" s="120">
        <v>71623</v>
      </c>
      <c r="N28" s="121">
        <v>36524</v>
      </c>
      <c r="O28" s="120" t="s">
        <v>85</v>
      </c>
      <c r="P28" s="122">
        <v>2035.5</v>
      </c>
      <c r="Q28" s="120"/>
      <c r="R28" s="123"/>
      <c r="S28" s="121"/>
      <c r="T28" s="121"/>
      <c r="U28" s="120" t="s">
        <v>86</v>
      </c>
      <c r="V28" s="120"/>
      <c r="W28" s="124">
        <v>0.1</v>
      </c>
      <c r="X28" s="125">
        <f t="shared" si="0"/>
        <v>16.962500000000002</v>
      </c>
      <c r="Y28" s="126">
        <f t="shared" si="1"/>
        <v>915.97500000000002</v>
      </c>
      <c r="Z28" s="127"/>
    </row>
    <row r="29" spans="3:26" s="115" customFormat="1" ht="51.75" thickBot="1" x14ac:dyDescent="0.25">
      <c r="C29" s="116">
        <v>10</v>
      </c>
      <c r="D29" s="117">
        <v>1241</v>
      </c>
      <c r="E29" s="118">
        <v>124106</v>
      </c>
      <c r="F29" s="119" t="s">
        <v>37</v>
      </c>
      <c r="G29" s="117" t="s">
        <v>87</v>
      </c>
      <c r="H29" s="120" t="s">
        <v>88</v>
      </c>
      <c r="I29" s="120" t="s">
        <v>89</v>
      </c>
      <c r="J29" s="120" t="s">
        <v>90</v>
      </c>
      <c r="K29" s="120" t="s">
        <v>91</v>
      </c>
      <c r="L29" s="120" t="s">
        <v>92</v>
      </c>
      <c r="M29" s="120">
        <v>827</v>
      </c>
      <c r="N29" s="121">
        <v>37972</v>
      </c>
      <c r="O29" s="120" t="s">
        <v>93</v>
      </c>
      <c r="P29" s="129">
        <v>2631.2</v>
      </c>
      <c r="Q29" s="120"/>
      <c r="R29" s="123"/>
      <c r="S29" s="121"/>
      <c r="T29" s="121"/>
      <c r="U29" s="120" t="s">
        <v>86</v>
      </c>
      <c r="V29" s="120"/>
      <c r="W29" s="124">
        <v>0.1</v>
      </c>
      <c r="X29" s="125">
        <f t="shared" si="0"/>
        <v>21.926666666666666</v>
      </c>
      <c r="Y29" s="126">
        <f t="shared" si="1"/>
        <v>1184.04</v>
      </c>
      <c r="Z29" s="127"/>
    </row>
    <row r="30" spans="3:26" s="115" customFormat="1" ht="26.25" thickTop="1" x14ac:dyDescent="0.2">
      <c r="C30" s="103">
        <v>11</v>
      </c>
      <c r="D30" s="117">
        <v>1241</v>
      </c>
      <c r="E30" s="118">
        <v>124106</v>
      </c>
      <c r="F30" s="119" t="s">
        <v>37</v>
      </c>
      <c r="G30" s="117" t="s">
        <v>94</v>
      </c>
      <c r="H30" s="120" t="s">
        <v>88</v>
      </c>
      <c r="I30" s="120" t="s">
        <v>95</v>
      </c>
      <c r="J30" s="120" t="s">
        <v>96</v>
      </c>
      <c r="K30" s="120" t="s">
        <v>97</v>
      </c>
      <c r="L30" s="120" t="s">
        <v>98</v>
      </c>
      <c r="M30" s="120">
        <v>1224</v>
      </c>
      <c r="N30" s="121">
        <v>37862</v>
      </c>
      <c r="O30" s="120"/>
      <c r="P30" s="129">
        <v>2187.5</v>
      </c>
      <c r="Q30" s="120"/>
      <c r="R30" s="123"/>
      <c r="S30" s="121"/>
      <c r="T30" s="121"/>
      <c r="U30" s="120" t="s">
        <v>86</v>
      </c>
      <c r="V30" s="120"/>
      <c r="W30" s="124">
        <v>0.1</v>
      </c>
      <c r="X30" s="125">
        <f t="shared" si="0"/>
        <v>18.229166666666668</v>
      </c>
      <c r="Y30" s="126">
        <f t="shared" si="1"/>
        <v>984.375</v>
      </c>
      <c r="Z30" s="127"/>
    </row>
    <row r="31" spans="3:26" s="115" customFormat="1" ht="39" thickBot="1" x14ac:dyDescent="0.25">
      <c r="C31" s="116">
        <v>12</v>
      </c>
      <c r="D31" s="117">
        <v>1241</v>
      </c>
      <c r="E31" s="118">
        <v>124106</v>
      </c>
      <c r="F31" s="119" t="s">
        <v>37</v>
      </c>
      <c r="G31" s="117" t="s">
        <v>99</v>
      </c>
      <c r="H31" s="120" t="s">
        <v>88</v>
      </c>
      <c r="I31" s="120" t="s">
        <v>100</v>
      </c>
      <c r="J31" s="120" t="s">
        <v>50</v>
      </c>
      <c r="K31" s="120" t="s">
        <v>50</v>
      </c>
      <c r="L31" s="120" t="s">
        <v>51</v>
      </c>
      <c r="M31" s="120">
        <v>2</v>
      </c>
      <c r="N31" s="121">
        <v>36732</v>
      </c>
      <c r="O31" s="120"/>
      <c r="P31" s="129">
        <v>2850</v>
      </c>
      <c r="Q31" s="120"/>
      <c r="R31" s="123"/>
      <c r="S31" s="121"/>
      <c r="T31" s="121"/>
      <c r="U31" s="130" t="s">
        <v>101</v>
      </c>
      <c r="V31" s="130"/>
      <c r="W31" s="124">
        <v>0.1</v>
      </c>
      <c r="X31" s="125">
        <f t="shared" si="0"/>
        <v>23.75</v>
      </c>
      <c r="Y31" s="126">
        <f t="shared" si="1"/>
        <v>1282.5</v>
      </c>
      <c r="Z31" s="127"/>
    </row>
    <row r="32" spans="3:26" s="115" customFormat="1" ht="64.5" thickTop="1" x14ac:dyDescent="0.2">
      <c r="C32" s="103">
        <v>13</v>
      </c>
      <c r="D32" s="117">
        <v>1241</v>
      </c>
      <c r="E32" s="118">
        <v>124104</v>
      </c>
      <c r="F32" s="119" t="s">
        <v>37</v>
      </c>
      <c r="G32" s="117" t="s">
        <v>102</v>
      </c>
      <c r="H32" s="120" t="s">
        <v>88</v>
      </c>
      <c r="I32" s="120" t="s">
        <v>103</v>
      </c>
      <c r="J32" s="120" t="s">
        <v>104</v>
      </c>
      <c r="K32" s="120" t="s">
        <v>105</v>
      </c>
      <c r="L32" s="120" t="s">
        <v>106</v>
      </c>
      <c r="M32" s="120">
        <v>10350</v>
      </c>
      <c r="N32" s="121">
        <v>37963</v>
      </c>
      <c r="O32" s="120" t="s">
        <v>67</v>
      </c>
      <c r="P32" s="122">
        <v>14030</v>
      </c>
      <c r="Q32" s="120"/>
      <c r="R32" s="123"/>
      <c r="S32" s="121"/>
      <c r="T32" s="121"/>
      <c r="U32" s="130" t="s">
        <v>101</v>
      </c>
      <c r="V32" s="130"/>
      <c r="W32" s="124">
        <v>0.2</v>
      </c>
      <c r="X32" s="125">
        <f t="shared" ref="X32:X44" si="2">+P32*0.2/12</f>
        <v>233.83333333333334</v>
      </c>
      <c r="Y32" s="126">
        <f t="shared" ref="Y32:Y44" si="3">+P32*0.2*4.5</f>
        <v>12627</v>
      </c>
      <c r="Z32" s="127"/>
    </row>
    <row r="33" spans="3:26" s="115" customFormat="1" ht="64.5" thickBot="1" x14ac:dyDescent="0.25">
      <c r="C33" s="116">
        <v>14</v>
      </c>
      <c r="D33" s="117">
        <v>1241</v>
      </c>
      <c r="E33" s="118">
        <v>124104</v>
      </c>
      <c r="F33" s="119" t="s">
        <v>37</v>
      </c>
      <c r="G33" s="117" t="s">
        <v>102</v>
      </c>
      <c r="H33" s="120" t="s">
        <v>88</v>
      </c>
      <c r="I33" s="120" t="s">
        <v>107</v>
      </c>
      <c r="J33" s="120" t="s">
        <v>104</v>
      </c>
      <c r="K33" s="120" t="s">
        <v>108</v>
      </c>
      <c r="L33" s="120" t="s">
        <v>51</v>
      </c>
      <c r="M33" s="120">
        <v>10350</v>
      </c>
      <c r="N33" s="121">
        <v>37963</v>
      </c>
      <c r="O33" s="120" t="s">
        <v>67</v>
      </c>
      <c r="P33" s="122"/>
      <c r="Q33" s="120"/>
      <c r="R33" s="123"/>
      <c r="S33" s="121"/>
      <c r="T33" s="121"/>
      <c r="U33" s="130" t="s">
        <v>101</v>
      </c>
      <c r="V33" s="130"/>
      <c r="W33" s="124">
        <v>0.2</v>
      </c>
      <c r="X33" s="125">
        <f t="shared" si="2"/>
        <v>0</v>
      </c>
      <c r="Y33" s="126">
        <f t="shared" si="3"/>
        <v>0</v>
      </c>
      <c r="Z33" s="127"/>
    </row>
    <row r="34" spans="3:26" s="115" customFormat="1" ht="64.5" thickTop="1" x14ac:dyDescent="0.2">
      <c r="C34" s="103">
        <v>15</v>
      </c>
      <c r="D34" s="117">
        <v>1241</v>
      </c>
      <c r="E34" s="118">
        <v>124104</v>
      </c>
      <c r="F34" s="119" t="s">
        <v>37</v>
      </c>
      <c r="G34" s="117" t="s">
        <v>102</v>
      </c>
      <c r="H34" s="120" t="s">
        <v>88</v>
      </c>
      <c r="I34" s="120" t="s">
        <v>109</v>
      </c>
      <c r="J34" s="120" t="s">
        <v>110</v>
      </c>
      <c r="K34" s="120" t="s">
        <v>50</v>
      </c>
      <c r="L34" s="120" t="s">
        <v>111</v>
      </c>
      <c r="M34" s="120">
        <v>10350</v>
      </c>
      <c r="N34" s="121">
        <v>37963</v>
      </c>
      <c r="O34" s="120" t="s">
        <v>67</v>
      </c>
      <c r="P34" s="122"/>
      <c r="Q34" s="120"/>
      <c r="R34" s="123"/>
      <c r="S34" s="121"/>
      <c r="T34" s="121"/>
      <c r="U34" s="130" t="s">
        <v>101</v>
      </c>
      <c r="V34" s="130"/>
      <c r="W34" s="124">
        <v>0.2</v>
      </c>
      <c r="X34" s="125">
        <f t="shared" si="2"/>
        <v>0</v>
      </c>
      <c r="Y34" s="126">
        <f t="shared" si="3"/>
        <v>0</v>
      </c>
      <c r="Z34" s="127"/>
    </row>
    <row r="35" spans="3:26" s="115" customFormat="1" ht="64.5" thickBot="1" x14ac:dyDescent="0.25">
      <c r="C35" s="116">
        <v>16</v>
      </c>
      <c r="D35" s="117">
        <v>1241</v>
      </c>
      <c r="E35" s="118">
        <v>124104</v>
      </c>
      <c r="F35" s="119" t="s">
        <v>37</v>
      </c>
      <c r="G35" s="117" t="s">
        <v>102</v>
      </c>
      <c r="H35" s="120" t="s">
        <v>88</v>
      </c>
      <c r="I35" s="120" t="s">
        <v>112</v>
      </c>
      <c r="J35" s="120" t="s">
        <v>113</v>
      </c>
      <c r="K35" s="120" t="s">
        <v>50</v>
      </c>
      <c r="L35" s="131" t="s">
        <v>114</v>
      </c>
      <c r="M35" s="120">
        <v>10350</v>
      </c>
      <c r="N35" s="121">
        <v>37963</v>
      </c>
      <c r="O35" s="120" t="s">
        <v>67</v>
      </c>
      <c r="P35" s="122"/>
      <c r="Q35" s="120"/>
      <c r="R35" s="123"/>
      <c r="S35" s="121"/>
      <c r="T35" s="121"/>
      <c r="U35" s="130" t="s">
        <v>101</v>
      </c>
      <c r="V35" s="130"/>
      <c r="W35" s="124">
        <v>0.2</v>
      </c>
      <c r="X35" s="125">
        <f t="shared" si="2"/>
        <v>0</v>
      </c>
      <c r="Y35" s="126">
        <f t="shared" si="3"/>
        <v>0</v>
      </c>
      <c r="Z35" s="127"/>
    </row>
    <row r="36" spans="3:26" s="115" customFormat="1" ht="64.5" thickTop="1" x14ac:dyDescent="0.2">
      <c r="C36" s="103">
        <v>17</v>
      </c>
      <c r="D36" s="117">
        <v>1241</v>
      </c>
      <c r="E36" s="118">
        <v>124104</v>
      </c>
      <c r="F36" s="119" t="s">
        <v>37</v>
      </c>
      <c r="G36" s="117" t="s">
        <v>115</v>
      </c>
      <c r="H36" s="120" t="s">
        <v>88</v>
      </c>
      <c r="I36" s="120" t="s">
        <v>103</v>
      </c>
      <c r="J36" s="120" t="s">
        <v>104</v>
      </c>
      <c r="K36" s="120" t="s">
        <v>105</v>
      </c>
      <c r="L36" s="120" t="s">
        <v>116</v>
      </c>
      <c r="M36" s="120">
        <v>10350</v>
      </c>
      <c r="N36" s="121">
        <v>37963</v>
      </c>
      <c r="O36" s="120" t="s">
        <v>67</v>
      </c>
      <c r="P36" s="122">
        <v>14030</v>
      </c>
      <c r="Q36" s="120"/>
      <c r="R36" s="123"/>
      <c r="S36" s="121"/>
      <c r="T36" s="121"/>
      <c r="U36" s="130" t="s">
        <v>101</v>
      </c>
      <c r="V36" s="130"/>
      <c r="W36" s="124">
        <v>0.2</v>
      </c>
      <c r="X36" s="125">
        <f t="shared" si="2"/>
        <v>233.83333333333334</v>
      </c>
      <c r="Y36" s="126">
        <f t="shared" si="3"/>
        <v>12627</v>
      </c>
      <c r="Z36" s="127"/>
    </row>
    <row r="37" spans="3:26" s="115" customFormat="1" ht="64.5" thickBot="1" x14ac:dyDescent="0.25">
      <c r="C37" s="116">
        <v>18</v>
      </c>
      <c r="D37" s="117">
        <v>1241</v>
      </c>
      <c r="E37" s="118">
        <v>124104</v>
      </c>
      <c r="F37" s="119" t="s">
        <v>37</v>
      </c>
      <c r="G37" s="117" t="s">
        <v>115</v>
      </c>
      <c r="H37" s="120" t="s">
        <v>88</v>
      </c>
      <c r="I37" s="120" t="s">
        <v>117</v>
      </c>
      <c r="J37" s="120" t="s">
        <v>104</v>
      </c>
      <c r="K37" s="120" t="s">
        <v>108</v>
      </c>
      <c r="L37" s="120" t="s">
        <v>118</v>
      </c>
      <c r="M37" s="120">
        <v>10350</v>
      </c>
      <c r="N37" s="121">
        <v>37963</v>
      </c>
      <c r="O37" s="120" t="s">
        <v>67</v>
      </c>
      <c r="P37" s="122"/>
      <c r="Q37" s="120"/>
      <c r="R37" s="123"/>
      <c r="S37" s="121"/>
      <c r="T37" s="121"/>
      <c r="U37" s="130" t="s">
        <v>101</v>
      </c>
      <c r="V37" s="130"/>
      <c r="W37" s="124">
        <v>0.2</v>
      </c>
      <c r="X37" s="125">
        <f t="shared" si="2"/>
        <v>0</v>
      </c>
      <c r="Y37" s="126">
        <f t="shared" si="3"/>
        <v>0</v>
      </c>
      <c r="Z37" s="127"/>
    </row>
    <row r="38" spans="3:26" s="115" customFormat="1" ht="64.5" thickTop="1" x14ac:dyDescent="0.2">
      <c r="C38" s="103">
        <v>19</v>
      </c>
      <c r="D38" s="117">
        <v>1241</v>
      </c>
      <c r="E38" s="118">
        <v>124104</v>
      </c>
      <c r="F38" s="119" t="s">
        <v>37</v>
      </c>
      <c r="G38" s="117" t="s">
        <v>115</v>
      </c>
      <c r="H38" s="120" t="s">
        <v>88</v>
      </c>
      <c r="I38" s="120" t="s">
        <v>109</v>
      </c>
      <c r="J38" s="120" t="s">
        <v>110</v>
      </c>
      <c r="K38" s="120" t="s">
        <v>119</v>
      </c>
      <c r="L38" s="120" t="s">
        <v>120</v>
      </c>
      <c r="M38" s="120">
        <v>10350</v>
      </c>
      <c r="N38" s="121">
        <v>37963</v>
      </c>
      <c r="O38" s="120" t="s">
        <v>67</v>
      </c>
      <c r="P38" s="122"/>
      <c r="Q38" s="120"/>
      <c r="R38" s="123"/>
      <c r="S38" s="121"/>
      <c r="T38" s="121"/>
      <c r="U38" s="130" t="s">
        <v>101</v>
      </c>
      <c r="V38" s="130"/>
      <c r="W38" s="124">
        <v>0.2</v>
      </c>
      <c r="X38" s="125">
        <f t="shared" si="2"/>
        <v>0</v>
      </c>
      <c r="Y38" s="126">
        <f t="shared" si="3"/>
        <v>0</v>
      </c>
      <c r="Z38" s="127"/>
    </row>
    <row r="39" spans="3:26" s="115" customFormat="1" ht="64.5" thickBot="1" x14ac:dyDescent="0.25">
      <c r="C39" s="116">
        <v>20</v>
      </c>
      <c r="D39" s="117">
        <v>1241</v>
      </c>
      <c r="E39" s="118">
        <v>124104</v>
      </c>
      <c r="F39" s="119" t="s">
        <v>37</v>
      </c>
      <c r="G39" s="117" t="s">
        <v>115</v>
      </c>
      <c r="H39" s="120" t="s">
        <v>88</v>
      </c>
      <c r="I39" s="120" t="s">
        <v>112</v>
      </c>
      <c r="J39" s="120" t="s">
        <v>121</v>
      </c>
      <c r="K39" s="120" t="s">
        <v>122</v>
      </c>
      <c r="L39" s="120" t="s">
        <v>51</v>
      </c>
      <c r="M39" s="120">
        <v>10350</v>
      </c>
      <c r="N39" s="121">
        <v>37963</v>
      </c>
      <c r="O39" s="120" t="s">
        <v>67</v>
      </c>
      <c r="P39" s="122"/>
      <c r="Q39" s="120"/>
      <c r="R39" s="123"/>
      <c r="S39" s="121"/>
      <c r="T39" s="121"/>
      <c r="U39" s="130" t="s">
        <v>101</v>
      </c>
      <c r="V39" s="130"/>
      <c r="W39" s="124">
        <v>0.2</v>
      </c>
      <c r="X39" s="125">
        <f t="shared" si="2"/>
        <v>0</v>
      </c>
      <c r="Y39" s="126">
        <f t="shared" si="3"/>
        <v>0</v>
      </c>
      <c r="Z39" s="127"/>
    </row>
    <row r="40" spans="3:26" s="115" customFormat="1" ht="90" thickTop="1" x14ac:dyDescent="0.2">
      <c r="C40" s="103">
        <v>21</v>
      </c>
      <c r="D40" s="117">
        <v>1241</v>
      </c>
      <c r="E40" s="118">
        <v>124104</v>
      </c>
      <c r="F40" s="119" t="s">
        <v>37</v>
      </c>
      <c r="G40" s="117" t="s">
        <v>123</v>
      </c>
      <c r="H40" s="120" t="s">
        <v>88</v>
      </c>
      <c r="I40" s="120" t="s">
        <v>124</v>
      </c>
      <c r="J40" s="120" t="s">
        <v>125</v>
      </c>
      <c r="K40" s="120" t="s">
        <v>126</v>
      </c>
      <c r="L40" s="120" t="s">
        <v>127</v>
      </c>
      <c r="M40" s="120">
        <v>311</v>
      </c>
      <c r="N40" s="121">
        <v>37088</v>
      </c>
      <c r="O40" s="120" t="s">
        <v>128</v>
      </c>
      <c r="P40" s="122">
        <v>8970</v>
      </c>
      <c r="Q40" s="120"/>
      <c r="R40" s="123"/>
      <c r="S40" s="121"/>
      <c r="T40" s="121"/>
      <c r="U40" s="120" t="s">
        <v>101</v>
      </c>
      <c r="V40" s="120"/>
      <c r="W40" s="124">
        <v>0.2</v>
      </c>
      <c r="X40" s="125">
        <f t="shared" si="2"/>
        <v>149.5</v>
      </c>
      <c r="Y40" s="126">
        <f t="shared" si="3"/>
        <v>8073</v>
      </c>
      <c r="Z40" s="127"/>
    </row>
    <row r="41" spans="3:26" s="115" customFormat="1" ht="90" thickBot="1" x14ac:dyDescent="0.25">
      <c r="C41" s="116">
        <v>22</v>
      </c>
      <c r="D41" s="117">
        <v>1241</v>
      </c>
      <c r="E41" s="118">
        <v>124104</v>
      </c>
      <c r="F41" s="119" t="s">
        <v>37</v>
      </c>
      <c r="G41" s="117" t="s">
        <v>123</v>
      </c>
      <c r="H41" s="120" t="s">
        <v>88</v>
      </c>
      <c r="I41" s="120" t="s">
        <v>117</v>
      </c>
      <c r="J41" s="120" t="s">
        <v>129</v>
      </c>
      <c r="K41" s="120" t="s">
        <v>130</v>
      </c>
      <c r="L41" s="120" t="s">
        <v>131</v>
      </c>
      <c r="M41" s="120">
        <v>311</v>
      </c>
      <c r="N41" s="121">
        <v>37088</v>
      </c>
      <c r="O41" s="120" t="s">
        <v>128</v>
      </c>
      <c r="P41" s="122"/>
      <c r="Q41" s="120"/>
      <c r="R41" s="123"/>
      <c r="S41" s="121"/>
      <c r="T41" s="121"/>
      <c r="U41" s="120" t="s">
        <v>101</v>
      </c>
      <c r="V41" s="120"/>
      <c r="W41" s="124">
        <v>0.2</v>
      </c>
      <c r="X41" s="125">
        <f t="shared" si="2"/>
        <v>0</v>
      </c>
      <c r="Y41" s="126">
        <f t="shared" si="3"/>
        <v>0</v>
      </c>
      <c r="Z41" s="127"/>
    </row>
    <row r="42" spans="3:26" s="115" customFormat="1" ht="90" thickTop="1" x14ac:dyDescent="0.2">
      <c r="C42" s="103">
        <v>23</v>
      </c>
      <c r="D42" s="117">
        <v>1241</v>
      </c>
      <c r="E42" s="118">
        <v>124104</v>
      </c>
      <c r="F42" s="119" t="s">
        <v>37</v>
      </c>
      <c r="G42" s="117" t="s">
        <v>123</v>
      </c>
      <c r="H42" s="120" t="s">
        <v>88</v>
      </c>
      <c r="I42" s="120" t="s">
        <v>109</v>
      </c>
      <c r="J42" s="120" t="s">
        <v>132</v>
      </c>
      <c r="K42" s="120" t="s">
        <v>133</v>
      </c>
      <c r="L42" s="120" t="s">
        <v>134</v>
      </c>
      <c r="M42" s="120">
        <v>311</v>
      </c>
      <c r="N42" s="121">
        <v>37088</v>
      </c>
      <c r="O42" s="120" t="s">
        <v>128</v>
      </c>
      <c r="P42" s="122"/>
      <c r="Q42" s="120"/>
      <c r="R42" s="123"/>
      <c r="S42" s="121"/>
      <c r="T42" s="121"/>
      <c r="U42" s="120" t="s">
        <v>101</v>
      </c>
      <c r="V42" s="120"/>
      <c r="W42" s="124">
        <v>0.2</v>
      </c>
      <c r="X42" s="125">
        <f t="shared" si="2"/>
        <v>0</v>
      </c>
      <c r="Y42" s="126">
        <f t="shared" si="3"/>
        <v>0</v>
      </c>
      <c r="Z42" s="127"/>
    </row>
    <row r="43" spans="3:26" s="115" customFormat="1" ht="90" thickBot="1" x14ac:dyDescent="0.25">
      <c r="C43" s="116">
        <v>24</v>
      </c>
      <c r="D43" s="117">
        <v>1241</v>
      </c>
      <c r="E43" s="118">
        <v>124104</v>
      </c>
      <c r="F43" s="119" t="s">
        <v>37</v>
      </c>
      <c r="G43" s="117" t="s">
        <v>123</v>
      </c>
      <c r="H43" s="120" t="s">
        <v>88</v>
      </c>
      <c r="I43" s="132" t="s">
        <v>135</v>
      </c>
      <c r="J43" s="132" t="s">
        <v>136</v>
      </c>
      <c r="K43" s="132" t="s">
        <v>137</v>
      </c>
      <c r="L43" s="132" t="s">
        <v>51</v>
      </c>
      <c r="M43" s="132">
        <v>311</v>
      </c>
      <c r="N43" s="133">
        <v>37088</v>
      </c>
      <c r="O43" s="120" t="s">
        <v>128</v>
      </c>
      <c r="P43" s="134"/>
      <c r="Q43" s="120"/>
      <c r="R43" s="123"/>
      <c r="S43" s="121"/>
      <c r="T43" s="121"/>
      <c r="U43" s="120" t="s">
        <v>101</v>
      </c>
      <c r="V43" s="120"/>
      <c r="W43" s="124">
        <v>0.2</v>
      </c>
      <c r="X43" s="125">
        <f t="shared" si="2"/>
        <v>0</v>
      </c>
      <c r="Y43" s="126">
        <f t="shared" si="3"/>
        <v>0</v>
      </c>
      <c r="Z43" s="127"/>
    </row>
    <row r="44" spans="3:26" s="115" customFormat="1" ht="90" thickTop="1" x14ac:dyDescent="0.2">
      <c r="C44" s="103">
        <v>25</v>
      </c>
      <c r="D44" s="117">
        <v>1241</v>
      </c>
      <c r="E44" s="118">
        <v>124104</v>
      </c>
      <c r="F44" s="119" t="s">
        <v>37</v>
      </c>
      <c r="G44" s="117" t="s">
        <v>123</v>
      </c>
      <c r="H44" s="120" t="s">
        <v>88</v>
      </c>
      <c r="I44" s="132" t="s">
        <v>135</v>
      </c>
      <c r="J44" s="132" t="s">
        <v>136</v>
      </c>
      <c r="K44" s="132" t="s">
        <v>137</v>
      </c>
      <c r="L44" s="132" t="s">
        <v>51</v>
      </c>
      <c r="M44" s="132">
        <v>311</v>
      </c>
      <c r="N44" s="133">
        <v>37088</v>
      </c>
      <c r="O44" s="120" t="s">
        <v>128</v>
      </c>
      <c r="P44" s="134"/>
      <c r="Q44" s="120"/>
      <c r="R44" s="123"/>
      <c r="S44" s="121"/>
      <c r="T44" s="121"/>
      <c r="U44" s="120" t="s">
        <v>101</v>
      </c>
      <c r="V44" s="120"/>
      <c r="W44" s="124">
        <v>0.2</v>
      </c>
      <c r="X44" s="125">
        <f t="shared" si="2"/>
        <v>0</v>
      </c>
      <c r="Y44" s="126">
        <f t="shared" si="3"/>
        <v>0</v>
      </c>
      <c r="Z44" s="127"/>
    </row>
    <row r="45" spans="3:26" s="115" customFormat="1" ht="64.5" thickBot="1" x14ac:dyDescent="0.25">
      <c r="C45" s="116">
        <v>26</v>
      </c>
      <c r="D45" s="117">
        <v>1241</v>
      </c>
      <c r="E45" s="118" t="s">
        <v>74</v>
      </c>
      <c r="F45" s="119" t="s">
        <v>56</v>
      </c>
      <c r="G45" s="117" t="s">
        <v>138</v>
      </c>
      <c r="H45" s="120" t="s">
        <v>88</v>
      </c>
      <c r="I45" s="120" t="s">
        <v>139</v>
      </c>
      <c r="J45" s="120" t="s">
        <v>50</v>
      </c>
      <c r="K45" s="120" t="s">
        <v>50</v>
      </c>
      <c r="L45" s="120" t="s">
        <v>51</v>
      </c>
      <c r="M45" s="120">
        <v>552</v>
      </c>
      <c r="N45" s="121">
        <v>36371</v>
      </c>
      <c r="O45" s="120" t="s">
        <v>140</v>
      </c>
      <c r="P45" s="122">
        <v>1298</v>
      </c>
      <c r="Q45" s="120" t="s">
        <v>141</v>
      </c>
      <c r="R45" s="123">
        <v>73</v>
      </c>
      <c r="S45" s="121"/>
      <c r="T45" s="121"/>
      <c r="U45" s="120" t="s">
        <v>101</v>
      </c>
      <c r="V45" s="120"/>
      <c r="W45" s="124">
        <v>0.1</v>
      </c>
      <c r="X45" s="125">
        <f t="shared" si="0"/>
        <v>10.816666666666668</v>
      </c>
      <c r="Y45" s="126">
        <f t="shared" si="1"/>
        <v>584.1</v>
      </c>
      <c r="Z45" s="127"/>
    </row>
    <row r="46" spans="3:26" s="115" customFormat="1" ht="51.75" thickTop="1" x14ac:dyDescent="0.2">
      <c r="C46" s="103">
        <v>27</v>
      </c>
      <c r="D46" s="117">
        <v>1241</v>
      </c>
      <c r="E46" s="118">
        <v>124106</v>
      </c>
      <c r="F46" s="119" t="s">
        <v>37</v>
      </c>
      <c r="G46" s="117" t="s">
        <v>142</v>
      </c>
      <c r="H46" s="120" t="s">
        <v>88</v>
      </c>
      <c r="I46" s="120" t="s">
        <v>143</v>
      </c>
      <c r="J46" s="120" t="s">
        <v>50</v>
      </c>
      <c r="K46" s="120" t="s">
        <v>50</v>
      </c>
      <c r="L46" s="120" t="s">
        <v>51</v>
      </c>
      <c r="M46" s="120">
        <v>827</v>
      </c>
      <c r="N46" s="121">
        <v>37972</v>
      </c>
      <c r="O46" s="120" t="s">
        <v>93</v>
      </c>
      <c r="P46" s="122">
        <v>2839.01</v>
      </c>
      <c r="Q46" s="120"/>
      <c r="R46" s="123"/>
      <c r="S46" s="121"/>
      <c r="T46" s="121"/>
      <c r="U46" s="120" t="s">
        <v>144</v>
      </c>
      <c r="V46" s="120"/>
      <c r="W46" s="124">
        <v>0.1</v>
      </c>
      <c r="X46" s="125">
        <f t="shared" si="0"/>
        <v>23.658416666666668</v>
      </c>
      <c r="Y46" s="126">
        <f t="shared" si="1"/>
        <v>1277.5545</v>
      </c>
      <c r="Z46" s="127"/>
    </row>
    <row r="47" spans="3:26" s="115" customFormat="1" ht="77.25" thickBot="1" x14ac:dyDescent="0.25">
      <c r="C47" s="116">
        <v>28</v>
      </c>
      <c r="D47" s="117">
        <v>1241</v>
      </c>
      <c r="E47" s="118">
        <v>124106</v>
      </c>
      <c r="F47" s="119" t="s">
        <v>37</v>
      </c>
      <c r="G47" s="117" t="s">
        <v>145</v>
      </c>
      <c r="H47" s="120" t="s">
        <v>88</v>
      </c>
      <c r="I47" s="120" t="s">
        <v>78</v>
      </c>
      <c r="J47" s="120" t="s">
        <v>50</v>
      </c>
      <c r="K47" s="120" t="s">
        <v>50</v>
      </c>
      <c r="L47" s="120" t="s">
        <v>51</v>
      </c>
      <c r="M47" s="120">
        <v>830</v>
      </c>
      <c r="N47" s="121">
        <v>37972</v>
      </c>
      <c r="O47" s="120" t="s">
        <v>79</v>
      </c>
      <c r="P47" s="122">
        <v>2614.7600000000002</v>
      </c>
      <c r="Q47" s="120"/>
      <c r="R47" s="123"/>
      <c r="S47" s="121"/>
      <c r="T47" s="121"/>
      <c r="U47" s="120" t="s">
        <v>62</v>
      </c>
      <c r="V47" s="120"/>
      <c r="W47" s="124">
        <v>0.1</v>
      </c>
      <c r="X47" s="125">
        <f t="shared" si="0"/>
        <v>21.789666666666673</v>
      </c>
      <c r="Y47" s="126">
        <f t="shared" si="1"/>
        <v>1176.6420000000003</v>
      </c>
      <c r="Z47" s="127"/>
    </row>
    <row r="48" spans="3:26" s="115" customFormat="1" ht="77.25" thickTop="1" x14ac:dyDescent="0.2">
      <c r="C48" s="103">
        <v>29</v>
      </c>
      <c r="D48" s="117">
        <v>1241</v>
      </c>
      <c r="E48" s="118">
        <v>124106</v>
      </c>
      <c r="F48" s="119" t="s">
        <v>37</v>
      </c>
      <c r="G48" s="117" t="s">
        <v>146</v>
      </c>
      <c r="H48" s="120" t="s">
        <v>88</v>
      </c>
      <c r="I48" s="120" t="s">
        <v>147</v>
      </c>
      <c r="J48" s="120" t="s">
        <v>50</v>
      </c>
      <c r="K48" s="120" t="s">
        <v>50</v>
      </c>
      <c r="L48" s="120" t="s">
        <v>51</v>
      </c>
      <c r="M48" s="120" t="s">
        <v>148</v>
      </c>
      <c r="N48" s="121">
        <v>38145</v>
      </c>
      <c r="O48" s="120" t="s">
        <v>149</v>
      </c>
      <c r="P48" s="122">
        <v>1850</v>
      </c>
      <c r="Q48" s="120" t="s">
        <v>150</v>
      </c>
      <c r="R48" s="123">
        <v>33</v>
      </c>
      <c r="S48" s="121"/>
      <c r="T48" s="121"/>
      <c r="U48" s="120" t="s">
        <v>144</v>
      </c>
      <c r="V48" s="120"/>
      <c r="W48" s="124">
        <v>0.1</v>
      </c>
      <c r="X48" s="125">
        <f t="shared" si="0"/>
        <v>15.416666666666666</v>
      </c>
      <c r="Y48" s="126">
        <f t="shared" si="1"/>
        <v>832.5</v>
      </c>
      <c r="Z48" s="127"/>
    </row>
    <row r="49" spans="3:26" s="115" customFormat="1" ht="26.25" thickBot="1" x14ac:dyDescent="0.25">
      <c r="C49" s="116">
        <v>30</v>
      </c>
      <c r="D49" s="117">
        <v>1241</v>
      </c>
      <c r="E49" s="118">
        <v>124106</v>
      </c>
      <c r="F49" s="119" t="s">
        <v>37</v>
      </c>
      <c r="G49" s="117" t="s">
        <v>151</v>
      </c>
      <c r="H49" s="120" t="s">
        <v>88</v>
      </c>
      <c r="I49" s="120" t="s">
        <v>152</v>
      </c>
      <c r="J49" s="120" t="s">
        <v>153</v>
      </c>
      <c r="K49" s="120" t="s">
        <v>154</v>
      </c>
      <c r="L49" s="120">
        <v>7068140</v>
      </c>
      <c r="M49" s="120">
        <v>6498</v>
      </c>
      <c r="N49" s="121">
        <v>35519</v>
      </c>
      <c r="O49" s="120"/>
      <c r="P49" s="122">
        <v>2350</v>
      </c>
      <c r="Q49" s="120"/>
      <c r="R49" s="123"/>
      <c r="S49" s="121"/>
      <c r="T49" s="121"/>
      <c r="U49" s="120" t="s">
        <v>155</v>
      </c>
      <c r="V49" s="120"/>
      <c r="W49" s="124">
        <v>0.1</v>
      </c>
      <c r="X49" s="125">
        <f t="shared" si="0"/>
        <v>19.583333333333332</v>
      </c>
      <c r="Y49" s="126">
        <f t="shared" si="1"/>
        <v>1057.5</v>
      </c>
      <c r="Z49" s="127"/>
    </row>
    <row r="50" spans="3:26" s="115" customFormat="1" ht="39" thickTop="1" x14ac:dyDescent="0.2">
      <c r="C50" s="103">
        <v>31</v>
      </c>
      <c r="D50" s="117">
        <v>1241</v>
      </c>
      <c r="E50" s="118">
        <v>124106</v>
      </c>
      <c r="F50" s="119" t="s">
        <v>37</v>
      </c>
      <c r="G50" s="117" t="s">
        <v>156</v>
      </c>
      <c r="H50" s="120" t="s">
        <v>88</v>
      </c>
      <c r="I50" s="120" t="s">
        <v>100</v>
      </c>
      <c r="J50" s="120" t="s">
        <v>50</v>
      </c>
      <c r="K50" s="120" t="s">
        <v>50</v>
      </c>
      <c r="L50" s="120" t="s">
        <v>51</v>
      </c>
      <c r="M50" s="120" t="s">
        <v>52</v>
      </c>
      <c r="N50" s="121" t="s">
        <v>52</v>
      </c>
      <c r="O50" s="120"/>
      <c r="P50" s="122">
        <v>150</v>
      </c>
      <c r="Q50" s="120"/>
      <c r="R50" s="123"/>
      <c r="S50" s="121"/>
      <c r="T50" s="121"/>
      <c r="U50" s="120" t="s">
        <v>155</v>
      </c>
      <c r="V50" s="120"/>
      <c r="W50" s="124">
        <v>0.1</v>
      </c>
      <c r="X50" s="125">
        <f t="shared" si="0"/>
        <v>1.25</v>
      </c>
      <c r="Y50" s="126">
        <f t="shared" si="1"/>
        <v>67.5</v>
      </c>
      <c r="Z50" s="127"/>
    </row>
    <row r="51" spans="3:26" s="115" customFormat="1" ht="26.25" thickBot="1" x14ac:dyDescent="0.25">
      <c r="C51" s="116">
        <v>32</v>
      </c>
      <c r="D51" s="117">
        <v>1241</v>
      </c>
      <c r="E51" s="118">
        <v>124104</v>
      </c>
      <c r="F51" s="119" t="s">
        <v>37</v>
      </c>
      <c r="G51" s="117" t="s">
        <v>157</v>
      </c>
      <c r="H51" s="120" t="s">
        <v>88</v>
      </c>
      <c r="I51" s="120" t="s">
        <v>158</v>
      </c>
      <c r="J51" s="120" t="s">
        <v>159</v>
      </c>
      <c r="K51" s="120" t="s">
        <v>50</v>
      </c>
      <c r="L51" s="120" t="s">
        <v>51</v>
      </c>
      <c r="M51" s="120">
        <v>315</v>
      </c>
      <c r="N51" s="121">
        <v>37103</v>
      </c>
      <c r="O51" s="120"/>
      <c r="P51" s="122">
        <v>1380</v>
      </c>
      <c r="Q51" s="120"/>
      <c r="R51" s="123"/>
      <c r="S51" s="121"/>
      <c r="T51" s="121"/>
      <c r="U51" s="120" t="s">
        <v>155</v>
      </c>
      <c r="V51" s="120"/>
      <c r="W51" s="124">
        <v>0.2</v>
      </c>
      <c r="X51" s="125">
        <f>+P51*0.2/12</f>
        <v>23</v>
      </c>
      <c r="Y51" s="126">
        <f>+P51*0.2*4.5</f>
        <v>1242</v>
      </c>
      <c r="Z51" s="127"/>
    </row>
    <row r="52" spans="3:26" s="115" customFormat="1" ht="51.75" thickTop="1" x14ac:dyDescent="0.2">
      <c r="C52" s="103">
        <v>33</v>
      </c>
      <c r="D52" s="117">
        <v>1241</v>
      </c>
      <c r="E52" s="118">
        <v>124106</v>
      </c>
      <c r="F52" s="119" t="s">
        <v>37</v>
      </c>
      <c r="G52" s="117" t="s">
        <v>160</v>
      </c>
      <c r="H52" s="120" t="s">
        <v>88</v>
      </c>
      <c r="I52" s="120" t="s">
        <v>143</v>
      </c>
      <c r="J52" s="120" t="s">
        <v>50</v>
      </c>
      <c r="K52" s="120" t="s">
        <v>50</v>
      </c>
      <c r="L52" s="120" t="s">
        <v>51</v>
      </c>
      <c r="M52" s="120">
        <v>827</v>
      </c>
      <c r="N52" s="121">
        <v>37972</v>
      </c>
      <c r="O52" s="120" t="s">
        <v>93</v>
      </c>
      <c r="P52" s="122">
        <v>2839.01</v>
      </c>
      <c r="Q52" s="120"/>
      <c r="R52" s="123"/>
      <c r="S52" s="121"/>
      <c r="T52" s="121"/>
      <c r="U52" s="120" t="s">
        <v>101</v>
      </c>
      <c r="V52" s="120"/>
      <c r="W52" s="124">
        <v>0.1</v>
      </c>
      <c r="X52" s="125">
        <f t="shared" si="0"/>
        <v>23.658416666666668</v>
      </c>
      <c r="Y52" s="126">
        <f t="shared" si="1"/>
        <v>1277.5545</v>
      </c>
      <c r="Z52" s="127"/>
    </row>
    <row r="53" spans="3:26" s="115" customFormat="1" ht="51.75" thickBot="1" x14ac:dyDescent="0.25">
      <c r="C53" s="116">
        <v>34</v>
      </c>
      <c r="D53" s="117">
        <v>1241</v>
      </c>
      <c r="E53" s="118">
        <v>124106</v>
      </c>
      <c r="F53" s="119" t="s">
        <v>37</v>
      </c>
      <c r="G53" s="117" t="s">
        <v>161</v>
      </c>
      <c r="H53" s="120" t="s">
        <v>88</v>
      </c>
      <c r="I53" s="120" t="s">
        <v>89</v>
      </c>
      <c r="J53" s="120" t="s">
        <v>90</v>
      </c>
      <c r="K53" s="120" t="s">
        <v>162</v>
      </c>
      <c r="L53" s="120" t="s">
        <v>163</v>
      </c>
      <c r="M53" s="120">
        <v>827</v>
      </c>
      <c r="N53" s="121">
        <v>37972</v>
      </c>
      <c r="O53" s="120" t="s">
        <v>93</v>
      </c>
      <c r="P53" s="122">
        <v>2631.2</v>
      </c>
      <c r="Q53" s="120"/>
      <c r="R53" s="123"/>
      <c r="S53" s="121"/>
      <c r="T53" s="121"/>
      <c r="U53" s="130" t="s">
        <v>164</v>
      </c>
      <c r="V53" s="130"/>
      <c r="W53" s="124">
        <v>0.1</v>
      </c>
      <c r="X53" s="125">
        <f t="shared" si="0"/>
        <v>21.926666666666666</v>
      </c>
      <c r="Y53" s="126">
        <f t="shared" si="1"/>
        <v>1184.04</v>
      </c>
      <c r="Z53" s="127"/>
    </row>
    <row r="54" spans="3:26" s="115" customFormat="1" ht="64.5" thickTop="1" x14ac:dyDescent="0.2">
      <c r="C54" s="103">
        <v>35</v>
      </c>
      <c r="D54" s="117">
        <v>1241</v>
      </c>
      <c r="E54" s="118">
        <v>124106</v>
      </c>
      <c r="F54" s="119" t="s">
        <v>37</v>
      </c>
      <c r="G54" s="117" t="s">
        <v>165</v>
      </c>
      <c r="H54" s="120" t="s">
        <v>166</v>
      </c>
      <c r="I54" s="120" t="s">
        <v>167</v>
      </c>
      <c r="J54" s="120" t="s">
        <v>50</v>
      </c>
      <c r="K54" s="120" t="s">
        <v>50</v>
      </c>
      <c r="L54" s="120" t="s">
        <v>51</v>
      </c>
      <c r="M54" s="120">
        <v>831</v>
      </c>
      <c r="N54" s="121">
        <v>37972</v>
      </c>
      <c r="O54" s="120" t="s">
        <v>93</v>
      </c>
      <c r="P54" s="129">
        <v>2932.5</v>
      </c>
      <c r="Q54" s="120"/>
      <c r="R54" s="123"/>
      <c r="S54" s="121"/>
      <c r="T54" s="121"/>
      <c r="U54" s="130" t="s">
        <v>168</v>
      </c>
      <c r="V54" s="130"/>
      <c r="W54" s="124">
        <v>0.1</v>
      </c>
      <c r="X54" s="125">
        <f t="shared" si="0"/>
        <v>24.4375</v>
      </c>
      <c r="Y54" s="126">
        <f t="shared" si="1"/>
        <v>1319.625</v>
      </c>
      <c r="Z54" s="127"/>
    </row>
    <row r="55" spans="3:26" s="115" customFormat="1" ht="51.75" thickBot="1" x14ac:dyDescent="0.25">
      <c r="C55" s="116">
        <v>36</v>
      </c>
      <c r="D55" s="117">
        <v>1241</v>
      </c>
      <c r="E55" s="118">
        <v>124106</v>
      </c>
      <c r="F55" s="119" t="s">
        <v>37</v>
      </c>
      <c r="G55" s="117" t="s">
        <v>169</v>
      </c>
      <c r="H55" s="120" t="s">
        <v>39</v>
      </c>
      <c r="I55" s="120" t="s">
        <v>143</v>
      </c>
      <c r="J55" s="120" t="s">
        <v>51</v>
      </c>
      <c r="K55" s="120" t="s">
        <v>50</v>
      </c>
      <c r="L55" s="120" t="s">
        <v>51</v>
      </c>
      <c r="M55" s="120">
        <v>827</v>
      </c>
      <c r="N55" s="121">
        <v>37972</v>
      </c>
      <c r="O55" s="120" t="s">
        <v>93</v>
      </c>
      <c r="P55" s="122">
        <v>2839.01</v>
      </c>
      <c r="Q55" s="120"/>
      <c r="R55" s="123"/>
      <c r="S55" s="121"/>
      <c r="T55" s="121"/>
      <c r="U55" s="120" t="s">
        <v>62</v>
      </c>
      <c r="V55" s="120"/>
      <c r="W55" s="124">
        <v>0.1</v>
      </c>
      <c r="X55" s="125">
        <f t="shared" si="0"/>
        <v>23.658416666666668</v>
      </c>
      <c r="Y55" s="126">
        <f t="shared" si="1"/>
        <v>1277.5545</v>
      </c>
      <c r="Z55" s="127"/>
    </row>
    <row r="56" spans="3:26" s="115" customFormat="1" ht="77.25" thickTop="1" x14ac:dyDescent="0.2">
      <c r="C56" s="103">
        <v>37</v>
      </c>
      <c r="D56" s="117">
        <v>1241</v>
      </c>
      <c r="E56" s="118">
        <v>124106</v>
      </c>
      <c r="F56" s="119" t="s">
        <v>37</v>
      </c>
      <c r="G56" s="117" t="s">
        <v>170</v>
      </c>
      <c r="H56" s="120" t="s">
        <v>171</v>
      </c>
      <c r="I56" s="120" t="s">
        <v>78</v>
      </c>
      <c r="J56" s="120" t="s">
        <v>50</v>
      </c>
      <c r="K56" s="120" t="s">
        <v>50</v>
      </c>
      <c r="L56" s="120" t="s">
        <v>51</v>
      </c>
      <c r="M56" s="120">
        <v>830</v>
      </c>
      <c r="N56" s="121">
        <v>37972</v>
      </c>
      <c r="O56" s="120" t="s">
        <v>79</v>
      </c>
      <c r="P56" s="122">
        <v>2614.7600000000002</v>
      </c>
      <c r="Q56" s="120"/>
      <c r="R56" s="123"/>
      <c r="S56" s="121"/>
      <c r="T56" s="121"/>
      <c r="U56" s="130" t="s">
        <v>168</v>
      </c>
      <c r="V56" s="130"/>
      <c r="W56" s="124">
        <v>0.1</v>
      </c>
      <c r="X56" s="125">
        <f t="shared" si="0"/>
        <v>21.789666666666673</v>
      </c>
      <c r="Y56" s="126">
        <f t="shared" si="1"/>
        <v>1176.6420000000003</v>
      </c>
      <c r="Z56" s="127"/>
    </row>
    <row r="57" spans="3:26" s="115" customFormat="1" ht="26.25" thickBot="1" x14ac:dyDescent="0.25">
      <c r="C57" s="116">
        <v>38</v>
      </c>
      <c r="D57" s="117">
        <v>1241</v>
      </c>
      <c r="E57" s="118">
        <v>124106</v>
      </c>
      <c r="F57" s="119" t="s">
        <v>37</v>
      </c>
      <c r="G57" s="117" t="s">
        <v>172</v>
      </c>
      <c r="H57" s="120" t="s">
        <v>171</v>
      </c>
      <c r="I57" s="120" t="s">
        <v>173</v>
      </c>
      <c r="J57" s="120" t="s">
        <v>50</v>
      </c>
      <c r="K57" s="120" t="s">
        <v>50</v>
      </c>
      <c r="L57" s="120" t="s">
        <v>51</v>
      </c>
      <c r="M57" s="120">
        <v>20435</v>
      </c>
      <c r="N57" s="121">
        <v>37896</v>
      </c>
      <c r="O57" s="120"/>
      <c r="P57" s="122">
        <v>3652.01</v>
      </c>
      <c r="Q57" s="120"/>
      <c r="R57" s="123"/>
      <c r="S57" s="121"/>
      <c r="T57" s="121"/>
      <c r="U57" s="130" t="s">
        <v>168</v>
      </c>
      <c r="V57" s="130"/>
      <c r="W57" s="124">
        <v>0.1</v>
      </c>
      <c r="X57" s="125">
        <f t="shared" si="0"/>
        <v>30.43341666666667</v>
      </c>
      <c r="Y57" s="126">
        <f t="shared" si="1"/>
        <v>1643.4045000000001</v>
      </c>
      <c r="Z57" s="127"/>
    </row>
    <row r="58" spans="3:26" s="115" customFormat="1" ht="51.75" thickTop="1" x14ac:dyDescent="0.2">
      <c r="C58" s="103">
        <v>39</v>
      </c>
      <c r="D58" s="117">
        <v>1241</v>
      </c>
      <c r="E58" s="118">
        <v>124104</v>
      </c>
      <c r="F58" s="119" t="s">
        <v>37</v>
      </c>
      <c r="G58" s="117" t="s">
        <v>174</v>
      </c>
      <c r="H58" s="120" t="s">
        <v>171</v>
      </c>
      <c r="I58" s="120" t="s">
        <v>175</v>
      </c>
      <c r="J58" s="120" t="s">
        <v>176</v>
      </c>
      <c r="K58" s="120" t="s">
        <v>177</v>
      </c>
      <c r="L58" s="120" t="s">
        <v>178</v>
      </c>
      <c r="M58" s="120">
        <v>21425</v>
      </c>
      <c r="N58" s="121">
        <v>37942</v>
      </c>
      <c r="O58" s="120" t="s">
        <v>179</v>
      </c>
      <c r="P58" s="122">
        <v>12163.85</v>
      </c>
      <c r="Q58" s="120"/>
      <c r="R58" s="123"/>
      <c r="S58" s="121"/>
      <c r="T58" s="121"/>
      <c r="U58" s="130" t="s">
        <v>180</v>
      </c>
      <c r="V58" s="130"/>
      <c r="W58" s="124">
        <v>0.2</v>
      </c>
      <c r="X58" s="125">
        <f>+P58*0.2/12</f>
        <v>202.73083333333332</v>
      </c>
      <c r="Y58" s="126">
        <f>+P58*0.2*4.5</f>
        <v>10947.465</v>
      </c>
      <c r="Z58" s="127"/>
    </row>
    <row r="59" spans="3:26" s="115" customFormat="1" ht="26.25" thickBot="1" x14ac:dyDescent="0.25">
      <c r="C59" s="116">
        <v>40</v>
      </c>
      <c r="D59" s="117">
        <v>1241</v>
      </c>
      <c r="E59" s="118">
        <v>124104</v>
      </c>
      <c r="F59" s="119" t="s">
        <v>37</v>
      </c>
      <c r="G59" s="117" t="s">
        <v>174</v>
      </c>
      <c r="H59" s="120" t="s">
        <v>171</v>
      </c>
      <c r="I59" s="120" t="s">
        <v>117</v>
      </c>
      <c r="J59" s="120" t="s">
        <v>181</v>
      </c>
      <c r="K59" s="120" t="s">
        <v>50</v>
      </c>
      <c r="L59" s="120" t="s">
        <v>182</v>
      </c>
      <c r="M59" s="120">
        <v>21425</v>
      </c>
      <c r="N59" s="121">
        <v>37942</v>
      </c>
      <c r="O59" s="120" t="s">
        <v>179</v>
      </c>
      <c r="P59" s="122"/>
      <c r="Q59" s="120"/>
      <c r="R59" s="123"/>
      <c r="S59" s="121"/>
      <c r="T59" s="121"/>
      <c r="U59" s="130" t="s">
        <v>180</v>
      </c>
      <c r="V59" s="130"/>
      <c r="W59" s="124">
        <v>0.2</v>
      </c>
      <c r="X59" s="125">
        <f>+P59*0.2/12</f>
        <v>0</v>
      </c>
      <c r="Y59" s="126">
        <f>+P59*0.2*4.5</f>
        <v>0</v>
      </c>
      <c r="Z59" s="127"/>
    </row>
    <row r="60" spans="3:26" s="115" customFormat="1" ht="26.25" thickTop="1" x14ac:dyDescent="0.2">
      <c r="C60" s="103">
        <v>41</v>
      </c>
      <c r="D60" s="117">
        <v>1241</v>
      </c>
      <c r="E60" s="118">
        <v>124104</v>
      </c>
      <c r="F60" s="119" t="s">
        <v>37</v>
      </c>
      <c r="G60" s="117" t="s">
        <v>174</v>
      </c>
      <c r="H60" s="120" t="s">
        <v>171</v>
      </c>
      <c r="I60" s="120" t="s">
        <v>109</v>
      </c>
      <c r="J60" s="120" t="s">
        <v>41</v>
      </c>
      <c r="K60" s="120" t="s">
        <v>183</v>
      </c>
      <c r="L60" s="120" t="s">
        <v>51</v>
      </c>
      <c r="M60" s="120">
        <v>21425</v>
      </c>
      <c r="N60" s="121">
        <v>37942</v>
      </c>
      <c r="O60" s="120" t="s">
        <v>179</v>
      </c>
      <c r="P60" s="122"/>
      <c r="Q60" s="120"/>
      <c r="R60" s="123"/>
      <c r="S60" s="121"/>
      <c r="T60" s="121"/>
      <c r="U60" s="130" t="s">
        <v>180</v>
      </c>
      <c r="V60" s="130"/>
      <c r="W60" s="124">
        <v>0.2</v>
      </c>
      <c r="X60" s="125">
        <f>+P60*0.2/12</f>
        <v>0</v>
      </c>
      <c r="Y60" s="126">
        <f>+P60*0.2*4.5</f>
        <v>0</v>
      </c>
      <c r="Z60" s="127"/>
    </row>
    <row r="61" spans="3:26" s="115" customFormat="1" ht="77.25" thickBot="1" x14ac:dyDescent="0.25">
      <c r="C61" s="116">
        <v>42</v>
      </c>
      <c r="D61" s="117">
        <v>1241</v>
      </c>
      <c r="E61" s="118">
        <v>124106</v>
      </c>
      <c r="F61" s="119" t="s">
        <v>37</v>
      </c>
      <c r="G61" s="117" t="s">
        <v>184</v>
      </c>
      <c r="H61" s="120" t="s">
        <v>166</v>
      </c>
      <c r="I61" s="120" t="s">
        <v>78</v>
      </c>
      <c r="J61" s="120" t="s">
        <v>50</v>
      </c>
      <c r="K61" s="120" t="s">
        <v>50</v>
      </c>
      <c r="L61" s="120" t="s">
        <v>51</v>
      </c>
      <c r="M61" s="120">
        <v>830</v>
      </c>
      <c r="N61" s="121">
        <v>37972</v>
      </c>
      <c r="O61" s="120" t="s">
        <v>79</v>
      </c>
      <c r="P61" s="122">
        <v>2614.7600000000002</v>
      </c>
      <c r="Q61" s="120"/>
      <c r="R61" s="123"/>
      <c r="S61" s="121"/>
      <c r="T61" s="121"/>
      <c r="U61" s="130" t="s">
        <v>168</v>
      </c>
      <c r="V61" s="130"/>
      <c r="W61" s="124">
        <v>0.1</v>
      </c>
      <c r="X61" s="125">
        <f t="shared" si="0"/>
        <v>21.789666666666673</v>
      </c>
      <c r="Y61" s="126">
        <f t="shared" si="1"/>
        <v>1176.6420000000003</v>
      </c>
      <c r="Z61" s="127"/>
    </row>
    <row r="62" spans="3:26" s="115" customFormat="1" ht="51.75" thickTop="1" x14ac:dyDescent="0.2">
      <c r="C62" s="103">
        <v>43</v>
      </c>
      <c r="D62" s="117">
        <v>1241</v>
      </c>
      <c r="E62" s="118">
        <v>124106</v>
      </c>
      <c r="F62" s="119" t="s">
        <v>37</v>
      </c>
      <c r="G62" s="117" t="s">
        <v>185</v>
      </c>
      <c r="H62" s="120" t="s">
        <v>166</v>
      </c>
      <c r="I62" s="120" t="s">
        <v>143</v>
      </c>
      <c r="J62" s="120" t="s">
        <v>50</v>
      </c>
      <c r="K62" s="120" t="s">
        <v>50</v>
      </c>
      <c r="L62" s="120" t="s">
        <v>51</v>
      </c>
      <c r="M62" s="120">
        <v>827</v>
      </c>
      <c r="N62" s="121">
        <v>37972</v>
      </c>
      <c r="O62" s="120" t="s">
        <v>93</v>
      </c>
      <c r="P62" s="122">
        <v>2839.01</v>
      </c>
      <c r="Q62" s="120"/>
      <c r="R62" s="123"/>
      <c r="S62" s="121"/>
      <c r="T62" s="121"/>
      <c r="U62" s="130" t="s">
        <v>168</v>
      </c>
      <c r="V62" s="130"/>
      <c r="W62" s="124">
        <v>0.1</v>
      </c>
      <c r="X62" s="125">
        <f t="shared" si="0"/>
        <v>23.658416666666668</v>
      </c>
      <c r="Y62" s="126">
        <f t="shared" si="1"/>
        <v>1277.5545</v>
      </c>
      <c r="Z62" s="127"/>
    </row>
    <row r="63" spans="3:26" s="115" customFormat="1" ht="26.25" thickBot="1" x14ac:dyDescent="0.25">
      <c r="C63" s="116">
        <v>44</v>
      </c>
      <c r="D63" s="117">
        <v>1241</v>
      </c>
      <c r="E63" s="118">
        <v>124104</v>
      </c>
      <c r="F63" s="119" t="s">
        <v>37</v>
      </c>
      <c r="G63" s="117" t="s">
        <v>186</v>
      </c>
      <c r="H63" s="120" t="s">
        <v>166</v>
      </c>
      <c r="I63" s="120" t="s">
        <v>40</v>
      </c>
      <c r="J63" s="120" t="s">
        <v>41</v>
      </c>
      <c r="K63" s="120" t="s">
        <v>187</v>
      </c>
      <c r="L63" s="120" t="s">
        <v>188</v>
      </c>
      <c r="M63" s="120">
        <v>21424</v>
      </c>
      <c r="N63" s="121">
        <v>37942</v>
      </c>
      <c r="O63" s="120" t="s">
        <v>189</v>
      </c>
      <c r="P63" s="122">
        <v>2173.5</v>
      </c>
      <c r="Q63" s="120"/>
      <c r="R63" s="123"/>
      <c r="S63" s="121"/>
      <c r="T63" s="121"/>
      <c r="U63" s="130" t="s">
        <v>168</v>
      </c>
      <c r="V63" s="130"/>
      <c r="W63" s="124">
        <v>0.2</v>
      </c>
      <c r="X63" s="125">
        <f>+P63*0.2/12</f>
        <v>36.225000000000001</v>
      </c>
      <c r="Y63" s="126">
        <f>+P63*0.2*4.5</f>
        <v>1956.15</v>
      </c>
      <c r="Z63" s="127"/>
    </row>
    <row r="64" spans="3:26" s="115" customFormat="1" ht="26.25" thickTop="1" x14ac:dyDescent="0.2">
      <c r="C64" s="103">
        <v>45</v>
      </c>
      <c r="D64" s="117">
        <v>1241</v>
      </c>
      <c r="E64" s="118">
        <v>124104</v>
      </c>
      <c r="F64" s="119" t="s">
        <v>37</v>
      </c>
      <c r="G64" s="117" t="s">
        <v>190</v>
      </c>
      <c r="H64" s="120" t="s">
        <v>171</v>
      </c>
      <c r="I64" s="120" t="s">
        <v>40</v>
      </c>
      <c r="J64" s="120" t="s">
        <v>110</v>
      </c>
      <c r="K64" s="120" t="s">
        <v>187</v>
      </c>
      <c r="L64" s="120" t="s">
        <v>191</v>
      </c>
      <c r="M64" s="120">
        <v>21425</v>
      </c>
      <c r="N64" s="121">
        <v>37942</v>
      </c>
      <c r="O64" s="120" t="s">
        <v>179</v>
      </c>
      <c r="P64" s="122">
        <v>2173.5</v>
      </c>
      <c r="Q64" s="120"/>
      <c r="R64" s="123"/>
      <c r="S64" s="121"/>
      <c r="T64" s="121"/>
      <c r="U64" s="130" t="s">
        <v>180</v>
      </c>
      <c r="V64" s="130"/>
      <c r="W64" s="124">
        <v>0.2</v>
      </c>
      <c r="X64" s="125">
        <f>+P64*0.2/12</f>
        <v>36.225000000000001</v>
      </c>
      <c r="Y64" s="126">
        <f>+P64*0.2*4.5</f>
        <v>1956.15</v>
      </c>
      <c r="Z64" s="127"/>
    </row>
    <row r="65" spans="3:26" s="115" customFormat="1" ht="51.75" thickBot="1" x14ac:dyDescent="0.25">
      <c r="C65" s="116">
        <v>46</v>
      </c>
      <c r="D65" s="117">
        <v>1241</v>
      </c>
      <c r="E65" s="118">
        <v>124106</v>
      </c>
      <c r="F65" s="119" t="s">
        <v>37</v>
      </c>
      <c r="G65" s="117" t="s">
        <v>192</v>
      </c>
      <c r="H65" s="120" t="s">
        <v>171</v>
      </c>
      <c r="I65" s="120" t="s">
        <v>143</v>
      </c>
      <c r="J65" s="120" t="s">
        <v>50</v>
      </c>
      <c r="K65" s="120" t="s">
        <v>50</v>
      </c>
      <c r="L65" s="120" t="s">
        <v>51</v>
      </c>
      <c r="M65" s="120">
        <v>827</v>
      </c>
      <c r="N65" s="121">
        <v>37942</v>
      </c>
      <c r="O65" s="120" t="s">
        <v>93</v>
      </c>
      <c r="P65" s="122">
        <v>2839.01</v>
      </c>
      <c r="Q65" s="120"/>
      <c r="R65" s="123"/>
      <c r="S65" s="121"/>
      <c r="T65" s="121"/>
      <c r="U65" s="130" t="s">
        <v>180</v>
      </c>
      <c r="V65" s="130"/>
      <c r="W65" s="124">
        <v>0.1</v>
      </c>
      <c r="X65" s="125">
        <f t="shared" si="0"/>
        <v>23.658416666666668</v>
      </c>
      <c r="Y65" s="126">
        <f t="shared" si="1"/>
        <v>1277.5545</v>
      </c>
      <c r="Z65" s="127"/>
    </row>
    <row r="66" spans="3:26" s="115" customFormat="1" ht="64.5" thickTop="1" x14ac:dyDescent="0.2">
      <c r="C66" s="103">
        <v>47</v>
      </c>
      <c r="D66" s="117">
        <v>1246</v>
      </c>
      <c r="E66" s="118" t="s">
        <v>55</v>
      </c>
      <c r="F66" s="119" t="s">
        <v>56</v>
      </c>
      <c r="G66" s="117" t="s">
        <v>193</v>
      </c>
      <c r="H66" s="120" t="s">
        <v>194</v>
      </c>
      <c r="I66" s="120" t="s">
        <v>195</v>
      </c>
      <c r="J66" s="120" t="s">
        <v>50</v>
      </c>
      <c r="K66" s="120" t="s">
        <v>50</v>
      </c>
      <c r="L66" s="120">
        <v>703304</v>
      </c>
      <c r="M66" s="120">
        <v>3969</v>
      </c>
      <c r="N66" s="121">
        <v>38145</v>
      </c>
      <c r="O66" s="120" t="s">
        <v>196</v>
      </c>
      <c r="P66" s="122">
        <v>7125</v>
      </c>
      <c r="Q66" s="120"/>
      <c r="R66" s="123"/>
      <c r="S66" s="135"/>
      <c r="T66" s="121"/>
      <c r="U66" s="130" t="s">
        <v>197</v>
      </c>
      <c r="V66" s="130"/>
      <c r="W66" s="124">
        <v>0.1</v>
      </c>
      <c r="X66" s="125">
        <f t="shared" si="0"/>
        <v>59.375</v>
      </c>
      <c r="Y66" s="126">
        <f t="shared" si="1"/>
        <v>3206.25</v>
      </c>
      <c r="Z66" s="127"/>
    </row>
    <row r="67" spans="3:26" s="115" customFormat="1" ht="51.75" thickBot="1" x14ac:dyDescent="0.25">
      <c r="C67" s="116">
        <v>48</v>
      </c>
      <c r="D67" s="117">
        <v>1241</v>
      </c>
      <c r="E67" s="118">
        <v>124106</v>
      </c>
      <c r="F67" s="119" t="s">
        <v>37</v>
      </c>
      <c r="G67" s="117" t="s">
        <v>198</v>
      </c>
      <c r="H67" s="120" t="s">
        <v>199</v>
      </c>
      <c r="I67" s="120" t="s">
        <v>143</v>
      </c>
      <c r="J67" s="120" t="s">
        <v>50</v>
      </c>
      <c r="K67" s="120" t="s">
        <v>50</v>
      </c>
      <c r="L67" s="120" t="s">
        <v>51</v>
      </c>
      <c r="M67" s="120">
        <v>827</v>
      </c>
      <c r="N67" s="121">
        <v>37972</v>
      </c>
      <c r="O67" s="120" t="s">
        <v>93</v>
      </c>
      <c r="P67" s="122">
        <v>2839.01</v>
      </c>
      <c r="Q67" s="120"/>
      <c r="R67" s="123"/>
      <c r="S67" s="135"/>
      <c r="T67" s="121"/>
      <c r="U67" s="130" t="s">
        <v>200</v>
      </c>
      <c r="V67" s="130"/>
      <c r="W67" s="124">
        <v>0.1</v>
      </c>
      <c r="X67" s="125">
        <f t="shared" si="0"/>
        <v>23.658416666666668</v>
      </c>
      <c r="Y67" s="126">
        <f t="shared" si="1"/>
        <v>1277.5545</v>
      </c>
      <c r="Z67" s="127"/>
    </row>
    <row r="68" spans="3:26" s="115" customFormat="1" ht="26.25" thickTop="1" x14ac:dyDescent="0.2">
      <c r="C68" s="103">
        <v>49</v>
      </c>
      <c r="D68" s="117">
        <v>1246</v>
      </c>
      <c r="E68" s="118" t="s">
        <v>55</v>
      </c>
      <c r="F68" s="119" t="s">
        <v>56</v>
      </c>
      <c r="G68" s="117" t="s">
        <v>201</v>
      </c>
      <c r="H68" s="120" t="s">
        <v>199</v>
      </c>
      <c r="I68" s="120" t="s">
        <v>202</v>
      </c>
      <c r="J68" s="120" t="s">
        <v>50</v>
      </c>
      <c r="K68" s="120" t="s">
        <v>50</v>
      </c>
      <c r="L68" s="120" t="s">
        <v>51</v>
      </c>
      <c r="M68" s="120">
        <v>361</v>
      </c>
      <c r="N68" s="121">
        <v>38169</v>
      </c>
      <c r="O68" s="120"/>
      <c r="P68" s="122">
        <v>1587</v>
      </c>
      <c r="Q68" s="120"/>
      <c r="R68" s="123"/>
      <c r="S68" s="135"/>
      <c r="T68" s="121"/>
      <c r="U68" s="120" t="s">
        <v>203</v>
      </c>
      <c r="V68" s="120"/>
      <c r="W68" s="124">
        <v>0.1</v>
      </c>
      <c r="X68" s="125">
        <f t="shared" si="0"/>
        <v>13.225000000000001</v>
      </c>
      <c r="Y68" s="126">
        <f t="shared" si="1"/>
        <v>714.15000000000009</v>
      </c>
      <c r="Z68" s="127"/>
    </row>
    <row r="69" spans="3:26" s="115" customFormat="1" ht="26.25" thickBot="1" x14ac:dyDescent="0.25">
      <c r="C69" s="116">
        <v>50</v>
      </c>
      <c r="D69" s="117">
        <v>1246</v>
      </c>
      <c r="E69" s="118" t="s">
        <v>55</v>
      </c>
      <c r="F69" s="119" t="s">
        <v>56</v>
      </c>
      <c r="G69" s="117" t="s">
        <v>204</v>
      </c>
      <c r="H69" s="120" t="s">
        <v>199</v>
      </c>
      <c r="I69" s="120" t="s">
        <v>205</v>
      </c>
      <c r="J69" s="120" t="s">
        <v>206</v>
      </c>
      <c r="K69" s="123">
        <v>151</v>
      </c>
      <c r="L69" s="120">
        <v>10747</v>
      </c>
      <c r="M69" s="120">
        <v>559</v>
      </c>
      <c r="N69" s="121">
        <v>38464</v>
      </c>
      <c r="O69" s="120"/>
      <c r="P69" s="122">
        <v>48050.49</v>
      </c>
      <c r="Q69" s="120"/>
      <c r="R69" s="123"/>
      <c r="S69" s="135"/>
      <c r="T69" s="121"/>
      <c r="U69" s="120" t="s">
        <v>203</v>
      </c>
      <c r="V69" s="120"/>
      <c r="W69" s="124">
        <v>0.1</v>
      </c>
      <c r="X69" s="125">
        <f t="shared" si="0"/>
        <v>400.42075</v>
      </c>
      <c r="Y69" s="126">
        <f t="shared" si="1"/>
        <v>21622.720499999999</v>
      </c>
      <c r="Z69" s="127"/>
    </row>
    <row r="70" spans="3:26" s="115" customFormat="1" ht="26.25" thickTop="1" x14ac:dyDescent="0.2">
      <c r="C70" s="103">
        <v>51</v>
      </c>
      <c r="D70" s="117">
        <v>1246</v>
      </c>
      <c r="E70" s="118" t="s">
        <v>55</v>
      </c>
      <c r="F70" s="119" t="s">
        <v>56</v>
      </c>
      <c r="G70" s="117" t="s">
        <v>207</v>
      </c>
      <c r="H70" s="120" t="s">
        <v>199</v>
      </c>
      <c r="I70" s="120" t="s">
        <v>208</v>
      </c>
      <c r="J70" s="120" t="s">
        <v>209</v>
      </c>
      <c r="K70" s="120" t="s">
        <v>210</v>
      </c>
      <c r="L70" s="120" t="s">
        <v>211</v>
      </c>
      <c r="M70" s="120">
        <v>564</v>
      </c>
      <c r="N70" s="121">
        <v>38464</v>
      </c>
      <c r="O70" s="120"/>
      <c r="P70" s="122">
        <v>39779.99</v>
      </c>
      <c r="Q70" s="120"/>
      <c r="R70" s="123"/>
      <c r="S70" s="135"/>
      <c r="T70" s="121"/>
      <c r="U70" s="120" t="s">
        <v>203</v>
      </c>
      <c r="V70" s="120"/>
      <c r="W70" s="124">
        <v>0.1</v>
      </c>
      <c r="X70" s="125">
        <f t="shared" si="0"/>
        <v>331.49991666666665</v>
      </c>
      <c r="Y70" s="126">
        <f t="shared" si="1"/>
        <v>17900.995499999997</v>
      </c>
      <c r="Z70" s="127"/>
    </row>
    <row r="71" spans="3:26" s="115" customFormat="1" ht="26.25" thickBot="1" x14ac:dyDescent="0.25">
      <c r="C71" s="116">
        <v>52</v>
      </c>
      <c r="D71" s="117">
        <v>1246</v>
      </c>
      <c r="E71" s="118" t="s">
        <v>55</v>
      </c>
      <c r="F71" s="119" t="s">
        <v>56</v>
      </c>
      <c r="G71" s="117" t="s">
        <v>212</v>
      </c>
      <c r="H71" s="120" t="s">
        <v>199</v>
      </c>
      <c r="I71" s="120" t="s">
        <v>213</v>
      </c>
      <c r="J71" s="120" t="s">
        <v>214</v>
      </c>
      <c r="K71" s="120" t="s">
        <v>215</v>
      </c>
      <c r="L71" s="120" t="s">
        <v>216</v>
      </c>
      <c r="M71" s="120">
        <v>562</v>
      </c>
      <c r="N71" s="121">
        <v>38494</v>
      </c>
      <c r="O71" s="120"/>
      <c r="P71" s="122">
        <v>26450</v>
      </c>
      <c r="Q71" s="120"/>
      <c r="R71" s="123"/>
      <c r="S71" s="135"/>
      <c r="T71" s="121"/>
      <c r="U71" s="120" t="s">
        <v>203</v>
      </c>
      <c r="V71" s="120"/>
      <c r="W71" s="124">
        <v>0.1</v>
      </c>
      <c r="X71" s="125">
        <f t="shared" si="0"/>
        <v>220.41666666666666</v>
      </c>
      <c r="Y71" s="126">
        <f t="shared" si="1"/>
        <v>11902.5</v>
      </c>
      <c r="Z71" s="127"/>
    </row>
    <row r="72" spans="3:26" s="115" customFormat="1" ht="64.5" thickTop="1" x14ac:dyDescent="0.2">
      <c r="C72" s="103">
        <v>53</v>
      </c>
      <c r="D72" s="117">
        <v>1241</v>
      </c>
      <c r="E72" s="118">
        <v>124105</v>
      </c>
      <c r="F72" s="119" t="s">
        <v>217</v>
      </c>
      <c r="G72" s="117" t="s">
        <v>218</v>
      </c>
      <c r="H72" s="120" t="s">
        <v>219</v>
      </c>
      <c r="I72" s="120" t="s">
        <v>220</v>
      </c>
      <c r="J72" s="120" t="s">
        <v>221</v>
      </c>
      <c r="K72" s="120" t="s">
        <v>50</v>
      </c>
      <c r="L72" s="120" t="s">
        <v>51</v>
      </c>
      <c r="M72" s="120">
        <v>888</v>
      </c>
      <c r="N72" s="121">
        <v>35903</v>
      </c>
      <c r="O72" s="120" t="s">
        <v>222</v>
      </c>
      <c r="P72" s="122">
        <v>3500</v>
      </c>
      <c r="Q72" s="120"/>
      <c r="R72" s="123"/>
      <c r="S72" s="121"/>
      <c r="T72" s="121"/>
      <c r="U72" s="130" t="s">
        <v>223</v>
      </c>
      <c r="V72" s="130"/>
      <c r="W72" s="124">
        <v>0.1</v>
      </c>
      <c r="X72" s="125">
        <f t="shared" si="0"/>
        <v>29.166666666666668</v>
      </c>
      <c r="Y72" s="126">
        <f t="shared" si="1"/>
        <v>1575</v>
      </c>
      <c r="Z72" s="127"/>
    </row>
    <row r="73" spans="3:26" s="115" customFormat="1" ht="51.75" thickBot="1" x14ac:dyDescent="0.25">
      <c r="C73" s="116">
        <v>54</v>
      </c>
      <c r="D73" s="117">
        <v>1241</v>
      </c>
      <c r="E73" s="118">
        <v>124106</v>
      </c>
      <c r="F73" s="119" t="s">
        <v>37</v>
      </c>
      <c r="G73" s="117" t="s">
        <v>224</v>
      </c>
      <c r="H73" s="120" t="s">
        <v>225</v>
      </c>
      <c r="I73" s="120" t="s">
        <v>89</v>
      </c>
      <c r="J73" s="120" t="s">
        <v>90</v>
      </c>
      <c r="K73" s="120" t="s">
        <v>162</v>
      </c>
      <c r="L73" s="120" t="s">
        <v>226</v>
      </c>
      <c r="M73" s="120">
        <v>827</v>
      </c>
      <c r="N73" s="121">
        <v>37972</v>
      </c>
      <c r="O73" s="120" t="s">
        <v>93</v>
      </c>
      <c r="P73" s="122">
        <v>2631.2</v>
      </c>
      <c r="Q73" s="120"/>
      <c r="R73" s="123"/>
      <c r="S73" s="135"/>
      <c r="T73" s="121"/>
      <c r="U73" s="120" t="s">
        <v>227</v>
      </c>
      <c r="V73" s="120"/>
      <c r="W73" s="124">
        <v>0.1</v>
      </c>
      <c r="X73" s="125">
        <f t="shared" si="0"/>
        <v>21.926666666666666</v>
      </c>
      <c r="Y73" s="126">
        <f t="shared" si="1"/>
        <v>1184.04</v>
      </c>
      <c r="Z73" s="127"/>
    </row>
    <row r="74" spans="3:26" s="115" customFormat="1" ht="26.25" thickTop="1" x14ac:dyDescent="0.2">
      <c r="C74" s="103">
        <v>55</v>
      </c>
      <c r="D74" s="117">
        <v>1241</v>
      </c>
      <c r="E74" s="118" t="s">
        <v>74</v>
      </c>
      <c r="F74" s="119" t="s">
        <v>56</v>
      </c>
      <c r="G74" s="117" t="s">
        <v>228</v>
      </c>
      <c r="H74" s="120" t="s">
        <v>229</v>
      </c>
      <c r="I74" s="120" t="s">
        <v>230</v>
      </c>
      <c r="J74" s="120" t="s">
        <v>231</v>
      </c>
      <c r="K74" s="120" t="s">
        <v>50</v>
      </c>
      <c r="L74" s="120" t="s">
        <v>232</v>
      </c>
      <c r="M74" s="120">
        <v>11765</v>
      </c>
      <c r="N74" s="121">
        <v>37405</v>
      </c>
      <c r="O74" s="120"/>
      <c r="P74" s="122">
        <v>2699</v>
      </c>
      <c r="Q74" s="120"/>
      <c r="R74" s="123"/>
      <c r="S74" s="135"/>
      <c r="T74" s="121"/>
      <c r="U74" s="130" t="s">
        <v>233</v>
      </c>
      <c r="V74" s="130"/>
      <c r="W74" s="124">
        <v>0.1</v>
      </c>
      <c r="X74" s="125">
        <f t="shared" si="0"/>
        <v>22.491666666666671</v>
      </c>
      <c r="Y74" s="126">
        <f t="shared" si="1"/>
        <v>1214.5500000000002</v>
      </c>
      <c r="Z74" s="127"/>
    </row>
    <row r="75" spans="3:26" s="115" customFormat="1" ht="26.25" thickBot="1" x14ac:dyDescent="0.25">
      <c r="C75" s="116">
        <v>56</v>
      </c>
      <c r="D75" s="117">
        <v>1245</v>
      </c>
      <c r="E75" s="118">
        <v>124502</v>
      </c>
      <c r="F75" s="119" t="s">
        <v>234</v>
      </c>
      <c r="G75" s="117" t="s">
        <v>235</v>
      </c>
      <c r="H75" s="120" t="s">
        <v>229</v>
      </c>
      <c r="I75" s="120" t="s">
        <v>236</v>
      </c>
      <c r="J75" s="120" t="s">
        <v>237</v>
      </c>
      <c r="K75" s="120" t="s">
        <v>238</v>
      </c>
      <c r="L75" s="120" t="s">
        <v>239</v>
      </c>
      <c r="M75" s="120" t="s">
        <v>240</v>
      </c>
      <c r="N75" s="121"/>
      <c r="O75" s="120"/>
      <c r="P75" s="122">
        <v>1</v>
      </c>
      <c r="Q75" s="120"/>
      <c r="R75" s="123"/>
      <c r="S75" s="135"/>
      <c r="T75" s="121"/>
      <c r="U75" s="130" t="s">
        <v>233</v>
      </c>
      <c r="V75" s="130"/>
      <c r="W75" s="124">
        <v>0.1</v>
      </c>
      <c r="X75" s="125">
        <f t="shared" si="0"/>
        <v>8.3333333333333332E-3</v>
      </c>
      <c r="Y75" s="126">
        <f t="shared" si="1"/>
        <v>0.45</v>
      </c>
      <c r="Z75" s="127"/>
    </row>
    <row r="76" spans="3:26" s="115" customFormat="1" ht="26.25" thickTop="1" x14ac:dyDescent="0.2">
      <c r="C76" s="103">
        <v>57</v>
      </c>
      <c r="D76" s="117">
        <v>1245</v>
      </c>
      <c r="E76" s="118">
        <v>124502</v>
      </c>
      <c r="F76" s="119" t="s">
        <v>234</v>
      </c>
      <c r="G76" s="117" t="s">
        <v>241</v>
      </c>
      <c r="H76" s="120" t="s">
        <v>229</v>
      </c>
      <c r="I76" s="120" t="s">
        <v>236</v>
      </c>
      <c r="J76" s="120" t="s">
        <v>237</v>
      </c>
      <c r="K76" s="120" t="s">
        <v>238</v>
      </c>
      <c r="L76" s="120" t="s">
        <v>242</v>
      </c>
      <c r="M76" s="120" t="s">
        <v>240</v>
      </c>
      <c r="N76" s="121"/>
      <c r="O76" s="120"/>
      <c r="P76" s="122">
        <v>1</v>
      </c>
      <c r="Q76" s="120"/>
      <c r="R76" s="123"/>
      <c r="S76" s="135"/>
      <c r="T76" s="121"/>
      <c r="U76" s="130" t="s">
        <v>233</v>
      </c>
      <c r="V76" s="130"/>
      <c r="W76" s="124">
        <v>0.1</v>
      </c>
      <c r="X76" s="125">
        <f t="shared" si="0"/>
        <v>8.3333333333333332E-3</v>
      </c>
      <c r="Y76" s="126">
        <f t="shared" si="1"/>
        <v>0.45</v>
      </c>
      <c r="Z76" s="127"/>
    </row>
    <row r="77" spans="3:26" s="115" customFormat="1" ht="26.25" thickBot="1" x14ac:dyDescent="0.25">
      <c r="C77" s="116">
        <v>58</v>
      </c>
      <c r="D77" s="117">
        <v>1245</v>
      </c>
      <c r="E77" s="118">
        <v>124502</v>
      </c>
      <c r="F77" s="119" t="s">
        <v>234</v>
      </c>
      <c r="G77" s="117" t="s">
        <v>243</v>
      </c>
      <c r="H77" s="120" t="s">
        <v>229</v>
      </c>
      <c r="I77" s="120" t="s">
        <v>236</v>
      </c>
      <c r="J77" s="120" t="s">
        <v>237</v>
      </c>
      <c r="K77" s="120" t="s">
        <v>238</v>
      </c>
      <c r="L77" s="120" t="s">
        <v>244</v>
      </c>
      <c r="M77" s="120" t="s">
        <v>240</v>
      </c>
      <c r="N77" s="121"/>
      <c r="O77" s="120"/>
      <c r="P77" s="122">
        <v>1</v>
      </c>
      <c r="Q77" s="120"/>
      <c r="R77" s="123"/>
      <c r="S77" s="135"/>
      <c r="T77" s="121"/>
      <c r="U77" s="130" t="s">
        <v>233</v>
      </c>
      <c r="V77" s="130"/>
      <c r="W77" s="124">
        <v>0.1</v>
      </c>
      <c r="X77" s="125">
        <f t="shared" si="0"/>
        <v>8.3333333333333332E-3</v>
      </c>
      <c r="Y77" s="126">
        <f t="shared" si="1"/>
        <v>0.45</v>
      </c>
      <c r="Z77" s="127"/>
    </row>
    <row r="78" spans="3:26" s="115" customFormat="1" ht="26.25" thickTop="1" x14ac:dyDescent="0.2">
      <c r="C78" s="103">
        <v>59</v>
      </c>
      <c r="D78" s="117">
        <v>1245</v>
      </c>
      <c r="E78" s="118">
        <v>124502</v>
      </c>
      <c r="F78" s="119" t="s">
        <v>234</v>
      </c>
      <c r="G78" s="117" t="s">
        <v>245</v>
      </c>
      <c r="H78" s="120" t="s">
        <v>229</v>
      </c>
      <c r="I78" s="120" t="s">
        <v>236</v>
      </c>
      <c r="J78" s="120" t="s">
        <v>237</v>
      </c>
      <c r="K78" s="120" t="s">
        <v>238</v>
      </c>
      <c r="L78" s="120" t="s">
        <v>246</v>
      </c>
      <c r="M78" s="120" t="s">
        <v>240</v>
      </c>
      <c r="N78" s="121"/>
      <c r="O78" s="120"/>
      <c r="P78" s="122">
        <v>1</v>
      </c>
      <c r="Q78" s="120"/>
      <c r="R78" s="123"/>
      <c r="S78" s="135"/>
      <c r="T78" s="121"/>
      <c r="U78" s="130" t="s">
        <v>233</v>
      </c>
      <c r="V78" s="130"/>
      <c r="W78" s="124">
        <v>0.1</v>
      </c>
      <c r="X78" s="125">
        <f t="shared" si="0"/>
        <v>8.3333333333333332E-3</v>
      </c>
      <c r="Y78" s="126">
        <f t="shared" si="1"/>
        <v>0.45</v>
      </c>
      <c r="Z78" s="127"/>
    </row>
    <row r="79" spans="3:26" s="115" customFormat="1" ht="26.25" thickBot="1" x14ac:dyDescent="0.25">
      <c r="C79" s="116">
        <v>60</v>
      </c>
      <c r="D79" s="117">
        <v>1245</v>
      </c>
      <c r="E79" s="118">
        <v>124502</v>
      </c>
      <c r="F79" s="119" t="s">
        <v>234</v>
      </c>
      <c r="G79" s="117" t="s">
        <v>247</v>
      </c>
      <c r="H79" s="120" t="s">
        <v>229</v>
      </c>
      <c r="I79" s="120" t="s">
        <v>236</v>
      </c>
      <c r="J79" s="120" t="s">
        <v>237</v>
      </c>
      <c r="K79" s="120" t="s">
        <v>238</v>
      </c>
      <c r="L79" s="120" t="s">
        <v>248</v>
      </c>
      <c r="M79" s="120" t="s">
        <v>240</v>
      </c>
      <c r="N79" s="121"/>
      <c r="O79" s="120"/>
      <c r="P79" s="122">
        <v>1</v>
      </c>
      <c r="Q79" s="120"/>
      <c r="R79" s="123"/>
      <c r="S79" s="135"/>
      <c r="T79" s="121"/>
      <c r="U79" s="130" t="s">
        <v>233</v>
      </c>
      <c r="V79" s="130"/>
      <c r="W79" s="124">
        <v>0.1</v>
      </c>
      <c r="X79" s="125">
        <f t="shared" si="0"/>
        <v>8.3333333333333332E-3</v>
      </c>
      <c r="Y79" s="126">
        <f t="shared" si="1"/>
        <v>0.45</v>
      </c>
      <c r="Z79" s="127"/>
    </row>
    <row r="80" spans="3:26" s="115" customFormat="1" ht="26.25" thickTop="1" x14ac:dyDescent="0.2">
      <c r="C80" s="103">
        <v>61</v>
      </c>
      <c r="D80" s="117">
        <v>1245</v>
      </c>
      <c r="E80" s="118">
        <v>124502</v>
      </c>
      <c r="F80" s="119" t="s">
        <v>234</v>
      </c>
      <c r="G80" s="117" t="s">
        <v>249</v>
      </c>
      <c r="H80" s="120" t="s">
        <v>229</v>
      </c>
      <c r="I80" s="120" t="s">
        <v>236</v>
      </c>
      <c r="J80" s="120" t="s">
        <v>237</v>
      </c>
      <c r="K80" s="120" t="s">
        <v>238</v>
      </c>
      <c r="L80" s="120" t="s">
        <v>250</v>
      </c>
      <c r="M80" s="120" t="s">
        <v>240</v>
      </c>
      <c r="N80" s="121"/>
      <c r="O80" s="120"/>
      <c r="P80" s="122">
        <v>1</v>
      </c>
      <c r="Q80" s="120"/>
      <c r="R80" s="123"/>
      <c r="S80" s="135"/>
      <c r="T80" s="121"/>
      <c r="U80" s="130" t="s">
        <v>233</v>
      </c>
      <c r="V80" s="130"/>
      <c r="W80" s="124">
        <v>0.1</v>
      </c>
      <c r="X80" s="125">
        <f t="shared" si="0"/>
        <v>8.3333333333333332E-3</v>
      </c>
      <c r="Y80" s="126">
        <f t="shared" si="1"/>
        <v>0.45</v>
      </c>
      <c r="Z80" s="127"/>
    </row>
    <row r="81" spans="3:26" s="115" customFormat="1" ht="26.25" thickBot="1" x14ac:dyDescent="0.25">
      <c r="C81" s="116">
        <v>62</v>
      </c>
      <c r="D81" s="117">
        <v>1245</v>
      </c>
      <c r="E81" s="118">
        <v>124502</v>
      </c>
      <c r="F81" s="119" t="s">
        <v>234</v>
      </c>
      <c r="G81" s="117" t="s">
        <v>251</v>
      </c>
      <c r="H81" s="120" t="s">
        <v>229</v>
      </c>
      <c r="I81" s="120" t="s">
        <v>236</v>
      </c>
      <c r="J81" s="120" t="s">
        <v>237</v>
      </c>
      <c r="K81" s="120" t="s">
        <v>238</v>
      </c>
      <c r="L81" s="120" t="s">
        <v>252</v>
      </c>
      <c r="M81" s="120" t="s">
        <v>240</v>
      </c>
      <c r="N81" s="121"/>
      <c r="O81" s="120"/>
      <c r="P81" s="122">
        <v>1</v>
      </c>
      <c r="Q81" s="120"/>
      <c r="R81" s="123"/>
      <c r="S81" s="135"/>
      <c r="T81" s="121"/>
      <c r="U81" s="130" t="s">
        <v>233</v>
      </c>
      <c r="V81" s="130"/>
      <c r="W81" s="124">
        <v>0.1</v>
      </c>
      <c r="X81" s="125">
        <f t="shared" si="0"/>
        <v>8.3333333333333332E-3</v>
      </c>
      <c r="Y81" s="126">
        <f t="shared" si="1"/>
        <v>0.45</v>
      </c>
      <c r="Z81" s="127"/>
    </row>
    <row r="82" spans="3:26" s="115" customFormat="1" ht="26.25" thickTop="1" x14ac:dyDescent="0.2">
      <c r="C82" s="103">
        <v>63</v>
      </c>
      <c r="D82" s="117">
        <v>1245</v>
      </c>
      <c r="E82" s="118">
        <v>124502</v>
      </c>
      <c r="F82" s="119" t="s">
        <v>234</v>
      </c>
      <c r="G82" s="117" t="s">
        <v>253</v>
      </c>
      <c r="H82" s="120" t="s">
        <v>229</v>
      </c>
      <c r="I82" s="120" t="s">
        <v>254</v>
      </c>
      <c r="J82" s="120" t="s">
        <v>255</v>
      </c>
      <c r="K82" s="120" t="s">
        <v>256</v>
      </c>
      <c r="L82" s="120" t="s">
        <v>257</v>
      </c>
      <c r="M82" s="120" t="s">
        <v>240</v>
      </c>
      <c r="N82" s="121"/>
      <c r="O82" s="120"/>
      <c r="P82" s="122">
        <v>1</v>
      </c>
      <c r="Q82" s="120"/>
      <c r="R82" s="123"/>
      <c r="S82" s="135"/>
      <c r="T82" s="121"/>
      <c r="U82" s="130" t="s">
        <v>233</v>
      </c>
      <c r="V82" s="130"/>
      <c r="W82" s="124">
        <v>0.1</v>
      </c>
      <c r="X82" s="125">
        <f t="shared" si="0"/>
        <v>8.3333333333333332E-3</v>
      </c>
      <c r="Y82" s="126">
        <f t="shared" si="1"/>
        <v>0.45</v>
      </c>
      <c r="Z82" s="127"/>
    </row>
    <row r="83" spans="3:26" s="115" customFormat="1" ht="26.25" thickBot="1" x14ac:dyDescent="0.25">
      <c r="C83" s="116">
        <v>64</v>
      </c>
      <c r="D83" s="117">
        <v>1245</v>
      </c>
      <c r="E83" s="118">
        <v>124502</v>
      </c>
      <c r="F83" s="119" t="s">
        <v>234</v>
      </c>
      <c r="G83" s="117" t="s">
        <v>258</v>
      </c>
      <c r="H83" s="120" t="s">
        <v>229</v>
      </c>
      <c r="I83" s="120" t="s">
        <v>254</v>
      </c>
      <c r="J83" s="120" t="s">
        <v>255</v>
      </c>
      <c r="K83" s="120" t="s">
        <v>256</v>
      </c>
      <c r="L83" s="120" t="s">
        <v>259</v>
      </c>
      <c r="M83" s="120" t="s">
        <v>240</v>
      </c>
      <c r="N83" s="121"/>
      <c r="O83" s="120"/>
      <c r="P83" s="122">
        <v>1</v>
      </c>
      <c r="Q83" s="120"/>
      <c r="R83" s="123"/>
      <c r="S83" s="135"/>
      <c r="T83" s="121"/>
      <c r="U83" s="130" t="s">
        <v>233</v>
      </c>
      <c r="V83" s="130"/>
      <c r="W83" s="124">
        <v>0.1</v>
      </c>
      <c r="X83" s="125">
        <f t="shared" si="0"/>
        <v>8.3333333333333332E-3</v>
      </c>
      <c r="Y83" s="126">
        <f t="shared" si="1"/>
        <v>0.45</v>
      </c>
      <c r="Z83" s="127"/>
    </row>
    <row r="84" spans="3:26" s="115" customFormat="1" ht="26.25" thickTop="1" x14ac:dyDescent="0.2">
      <c r="C84" s="103">
        <v>65</v>
      </c>
      <c r="D84" s="117">
        <v>1245</v>
      </c>
      <c r="E84" s="118">
        <v>124502</v>
      </c>
      <c r="F84" s="119" t="s">
        <v>234</v>
      </c>
      <c r="G84" s="117" t="s">
        <v>260</v>
      </c>
      <c r="H84" s="120" t="s">
        <v>229</v>
      </c>
      <c r="I84" s="120" t="s">
        <v>254</v>
      </c>
      <c r="J84" s="120" t="s">
        <v>255</v>
      </c>
      <c r="K84" s="120" t="s">
        <v>256</v>
      </c>
      <c r="L84" s="120" t="s">
        <v>261</v>
      </c>
      <c r="M84" s="120" t="s">
        <v>240</v>
      </c>
      <c r="N84" s="121"/>
      <c r="O84" s="120"/>
      <c r="P84" s="122">
        <v>1</v>
      </c>
      <c r="Q84" s="120"/>
      <c r="R84" s="123"/>
      <c r="S84" s="135"/>
      <c r="T84" s="121"/>
      <c r="U84" s="130" t="s">
        <v>233</v>
      </c>
      <c r="V84" s="130"/>
      <c r="W84" s="124">
        <v>0.1</v>
      </c>
      <c r="X84" s="125">
        <f t="shared" si="0"/>
        <v>8.3333333333333332E-3</v>
      </c>
      <c r="Y84" s="126">
        <f t="shared" si="1"/>
        <v>0.45</v>
      </c>
      <c r="Z84" s="127"/>
    </row>
    <row r="85" spans="3:26" s="115" customFormat="1" ht="51.75" thickBot="1" x14ac:dyDescent="0.25">
      <c r="C85" s="116">
        <v>66</v>
      </c>
      <c r="D85" s="117">
        <v>1241</v>
      </c>
      <c r="E85" s="118">
        <v>124106</v>
      </c>
      <c r="F85" s="119" t="s">
        <v>37</v>
      </c>
      <c r="G85" s="117" t="s">
        <v>262</v>
      </c>
      <c r="H85" s="120" t="s">
        <v>229</v>
      </c>
      <c r="I85" s="120" t="s">
        <v>143</v>
      </c>
      <c r="J85" s="120" t="s">
        <v>50</v>
      </c>
      <c r="K85" s="120" t="s">
        <v>50</v>
      </c>
      <c r="L85" s="120" t="s">
        <v>51</v>
      </c>
      <c r="M85" s="120">
        <v>827</v>
      </c>
      <c r="N85" s="121">
        <v>37972</v>
      </c>
      <c r="O85" s="120" t="s">
        <v>93</v>
      </c>
      <c r="P85" s="122">
        <v>2839.01</v>
      </c>
      <c r="Q85" s="120"/>
      <c r="R85" s="123"/>
      <c r="S85" s="135"/>
      <c r="T85" s="121"/>
      <c r="U85" s="130" t="s">
        <v>233</v>
      </c>
      <c r="V85" s="130"/>
      <c r="W85" s="124">
        <v>0.1</v>
      </c>
      <c r="X85" s="125">
        <f t="shared" ref="X85:X141" si="4">+P85*0.1/12</f>
        <v>23.658416666666668</v>
      </c>
      <c r="Y85" s="126">
        <f t="shared" ref="Y85:Y141" si="5">+P85*0.1*4.5</f>
        <v>1277.5545</v>
      </c>
      <c r="Z85" s="127"/>
    </row>
    <row r="86" spans="3:26" s="115" customFormat="1" ht="90" thickTop="1" x14ac:dyDescent="0.2">
      <c r="C86" s="103">
        <v>67</v>
      </c>
      <c r="D86" s="117">
        <v>1246</v>
      </c>
      <c r="E86" s="118">
        <v>124606</v>
      </c>
      <c r="F86" s="119" t="s">
        <v>263</v>
      </c>
      <c r="G86" s="117" t="s">
        <v>264</v>
      </c>
      <c r="H86" s="120" t="s">
        <v>229</v>
      </c>
      <c r="I86" s="120" t="s">
        <v>265</v>
      </c>
      <c r="J86" s="120" t="s">
        <v>50</v>
      </c>
      <c r="K86" s="120" t="s">
        <v>50</v>
      </c>
      <c r="L86" s="120" t="s">
        <v>51</v>
      </c>
      <c r="M86" s="120">
        <v>3841</v>
      </c>
      <c r="N86" s="121">
        <v>38184</v>
      </c>
      <c r="O86" s="120" t="s">
        <v>266</v>
      </c>
      <c r="P86" s="122">
        <v>10999.99</v>
      </c>
      <c r="Q86" s="120"/>
      <c r="R86" s="123"/>
      <c r="S86" s="135"/>
      <c r="T86" s="121"/>
      <c r="U86" s="130" t="s">
        <v>233</v>
      </c>
      <c r="V86" s="130"/>
      <c r="W86" s="124">
        <v>0.1</v>
      </c>
      <c r="X86" s="125">
        <f t="shared" si="4"/>
        <v>91.666583333333335</v>
      </c>
      <c r="Y86" s="126">
        <f t="shared" si="5"/>
        <v>4949.9955</v>
      </c>
      <c r="Z86" s="127"/>
    </row>
    <row r="87" spans="3:26" s="115" customFormat="1" ht="26.25" thickBot="1" x14ac:dyDescent="0.25">
      <c r="C87" s="116">
        <v>68</v>
      </c>
      <c r="D87" s="117">
        <v>1245</v>
      </c>
      <c r="E87" s="118">
        <v>124502</v>
      </c>
      <c r="F87" s="119" t="s">
        <v>234</v>
      </c>
      <c r="G87" s="117" t="s">
        <v>267</v>
      </c>
      <c r="H87" s="120" t="s">
        <v>229</v>
      </c>
      <c r="I87" s="120" t="s">
        <v>254</v>
      </c>
      <c r="J87" s="120" t="s">
        <v>268</v>
      </c>
      <c r="K87" s="120" t="s">
        <v>269</v>
      </c>
      <c r="L87" s="120" t="s">
        <v>270</v>
      </c>
      <c r="M87" s="120" t="s">
        <v>52</v>
      </c>
      <c r="N87" s="121" t="s">
        <v>52</v>
      </c>
      <c r="O87" s="120"/>
      <c r="P87" s="122">
        <v>6608.51</v>
      </c>
      <c r="Q87" s="120"/>
      <c r="R87" s="123"/>
      <c r="S87" s="135"/>
      <c r="T87" s="121"/>
      <c r="U87" s="130" t="s">
        <v>233</v>
      </c>
      <c r="V87" s="130"/>
      <c r="W87" s="124">
        <v>0.1</v>
      </c>
      <c r="X87" s="125">
        <f t="shared" si="4"/>
        <v>55.070916666666676</v>
      </c>
      <c r="Y87" s="126">
        <f t="shared" si="5"/>
        <v>2973.8295000000007</v>
      </c>
      <c r="Z87" s="127"/>
    </row>
    <row r="88" spans="3:26" s="115" customFormat="1" ht="26.25" thickTop="1" x14ac:dyDescent="0.2">
      <c r="C88" s="103">
        <v>69</v>
      </c>
      <c r="D88" s="117">
        <v>1245</v>
      </c>
      <c r="E88" s="118">
        <v>124502</v>
      </c>
      <c r="F88" s="119" t="s">
        <v>234</v>
      </c>
      <c r="G88" s="117" t="s">
        <v>271</v>
      </c>
      <c r="H88" s="120" t="s">
        <v>229</v>
      </c>
      <c r="I88" s="120" t="s">
        <v>254</v>
      </c>
      <c r="J88" s="120" t="s">
        <v>268</v>
      </c>
      <c r="K88" s="120" t="s">
        <v>269</v>
      </c>
      <c r="L88" s="120" t="s">
        <v>272</v>
      </c>
      <c r="M88" s="120" t="s">
        <v>52</v>
      </c>
      <c r="N88" s="121" t="s">
        <v>52</v>
      </c>
      <c r="O88" s="120"/>
      <c r="P88" s="122">
        <v>6608.51</v>
      </c>
      <c r="Q88" s="120"/>
      <c r="R88" s="123"/>
      <c r="S88" s="135"/>
      <c r="T88" s="121"/>
      <c r="U88" s="130" t="s">
        <v>233</v>
      </c>
      <c r="V88" s="130"/>
      <c r="W88" s="124">
        <v>0.1</v>
      </c>
      <c r="X88" s="125">
        <f t="shared" si="4"/>
        <v>55.070916666666676</v>
      </c>
      <c r="Y88" s="126">
        <f t="shared" si="5"/>
        <v>2973.8295000000007</v>
      </c>
      <c r="Z88" s="127"/>
    </row>
    <row r="89" spans="3:26" s="115" customFormat="1" ht="26.25" thickBot="1" x14ac:dyDescent="0.25">
      <c r="C89" s="116">
        <v>70</v>
      </c>
      <c r="D89" s="117">
        <v>1245</v>
      </c>
      <c r="E89" s="118">
        <v>124502</v>
      </c>
      <c r="F89" s="119" t="s">
        <v>234</v>
      </c>
      <c r="G89" s="117" t="s">
        <v>273</v>
      </c>
      <c r="H89" s="120" t="s">
        <v>229</v>
      </c>
      <c r="I89" s="120" t="s">
        <v>254</v>
      </c>
      <c r="J89" s="120" t="s">
        <v>268</v>
      </c>
      <c r="K89" s="120" t="s">
        <v>269</v>
      </c>
      <c r="L89" s="120" t="s">
        <v>274</v>
      </c>
      <c r="M89" s="120" t="s">
        <v>52</v>
      </c>
      <c r="N89" s="121" t="s">
        <v>52</v>
      </c>
      <c r="O89" s="120"/>
      <c r="P89" s="122">
        <v>6608.51</v>
      </c>
      <c r="Q89" s="120"/>
      <c r="R89" s="123"/>
      <c r="S89" s="135"/>
      <c r="T89" s="121"/>
      <c r="U89" s="130" t="s">
        <v>233</v>
      </c>
      <c r="V89" s="130"/>
      <c r="W89" s="124">
        <v>0.1</v>
      </c>
      <c r="X89" s="125">
        <f t="shared" si="4"/>
        <v>55.070916666666676</v>
      </c>
      <c r="Y89" s="126">
        <f t="shared" si="5"/>
        <v>2973.8295000000007</v>
      </c>
      <c r="Z89" s="127"/>
    </row>
    <row r="90" spans="3:26" s="115" customFormat="1" ht="26.25" thickTop="1" x14ac:dyDescent="0.2">
      <c r="C90" s="103">
        <v>71</v>
      </c>
      <c r="D90" s="117">
        <v>1245</v>
      </c>
      <c r="E90" s="118">
        <v>124502</v>
      </c>
      <c r="F90" s="119" t="s">
        <v>234</v>
      </c>
      <c r="G90" s="117" t="s">
        <v>275</v>
      </c>
      <c r="H90" s="120" t="s">
        <v>229</v>
      </c>
      <c r="I90" s="120" t="s">
        <v>276</v>
      </c>
      <c r="J90" s="120" t="s">
        <v>277</v>
      </c>
      <c r="K90" s="120">
        <v>82</v>
      </c>
      <c r="L90" s="120" t="s">
        <v>278</v>
      </c>
      <c r="M90" s="120"/>
      <c r="N90" s="121"/>
      <c r="O90" s="120"/>
      <c r="P90" s="122">
        <v>5500</v>
      </c>
      <c r="Q90" s="120"/>
      <c r="R90" s="123"/>
      <c r="S90" s="135"/>
      <c r="T90" s="121"/>
      <c r="U90" s="130" t="s">
        <v>233</v>
      </c>
      <c r="V90" s="130"/>
      <c r="W90" s="124">
        <v>0.1</v>
      </c>
      <c r="X90" s="125">
        <f t="shared" si="4"/>
        <v>45.833333333333336</v>
      </c>
      <c r="Y90" s="126">
        <f t="shared" si="5"/>
        <v>2475</v>
      </c>
      <c r="Z90" s="127"/>
    </row>
    <row r="91" spans="3:26" s="115" customFormat="1" ht="26.25" thickBot="1" x14ac:dyDescent="0.25">
      <c r="C91" s="116">
        <v>72</v>
      </c>
      <c r="D91" s="117">
        <v>1245</v>
      </c>
      <c r="E91" s="118">
        <v>124502</v>
      </c>
      <c r="F91" s="119" t="s">
        <v>234</v>
      </c>
      <c r="G91" s="117" t="s">
        <v>279</v>
      </c>
      <c r="H91" s="120" t="s">
        <v>229</v>
      </c>
      <c r="I91" s="120" t="s">
        <v>276</v>
      </c>
      <c r="J91" s="120" t="s">
        <v>277</v>
      </c>
      <c r="K91" s="120">
        <v>82</v>
      </c>
      <c r="L91" s="120" t="s">
        <v>280</v>
      </c>
      <c r="M91" s="120"/>
      <c r="N91" s="121"/>
      <c r="O91" s="120"/>
      <c r="P91" s="122">
        <v>5500</v>
      </c>
      <c r="Q91" s="120"/>
      <c r="R91" s="123"/>
      <c r="S91" s="135"/>
      <c r="T91" s="121"/>
      <c r="U91" s="130" t="s">
        <v>233</v>
      </c>
      <c r="V91" s="130"/>
      <c r="W91" s="124">
        <v>0.1</v>
      </c>
      <c r="X91" s="125">
        <f t="shared" si="4"/>
        <v>45.833333333333336</v>
      </c>
      <c r="Y91" s="126">
        <f t="shared" si="5"/>
        <v>2475</v>
      </c>
      <c r="Z91" s="127"/>
    </row>
    <row r="92" spans="3:26" s="115" customFormat="1" ht="26.25" thickTop="1" x14ac:dyDescent="0.2">
      <c r="C92" s="103">
        <v>73</v>
      </c>
      <c r="D92" s="117">
        <v>1245</v>
      </c>
      <c r="E92" s="118">
        <v>124502</v>
      </c>
      <c r="F92" s="119" t="s">
        <v>234</v>
      </c>
      <c r="G92" s="117" t="s">
        <v>281</v>
      </c>
      <c r="H92" s="120" t="s">
        <v>229</v>
      </c>
      <c r="I92" s="120" t="s">
        <v>276</v>
      </c>
      <c r="J92" s="120" t="s">
        <v>277</v>
      </c>
      <c r="K92" s="120">
        <v>82</v>
      </c>
      <c r="L92" s="120" t="s">
        <v>282</v>
      </c>
      <c r="M92" s="120"/>
      <c r="N92" s="121"/>
      <c r="O92" s="120"/>
      <c r="P92" s="122">
        <v>5500</v>
      </c>
      <c r="Q92" s="120"/>
      <c r="R92" s="123"/>
      <c r="S92" s="135"/>
      <c r="T92" s="121"/>
      <c r="U92" s="130" t="s">
        <v>233</v>
      </c>
      <c r="V92" s="130"/>
      <c r="W92" s="124">
        <v>0.1</v>
      </c>
      <c r="X92" s="125">
        <f t="shared" si="4"/>
        <v>45.833333333333336</v>
      </c>
      <c r="Y92" s="126">
        <f t="shared" si="5"/>
        <v>2475</v>
      </c>
      <c r="Z92" s="127"/>
    </row>
    <row r="93" spans="3:26" s="115" customFormat="1" ht="26.25" thickBot="1" x14ac:dyDescent="0.25">
      <c r="C93" s="116">
        <v>74</v>
      </c>
      <c r="D93" s="117">
        <v>1245</v>
      </c>
      <c r="E93" s="118">
        <v>124502</v>
      </c>
      <c r="F93" s="119" t="s">
        <v>234</v>
      </c>
      <c r="G93" s="117" t="s">
        <v>283</v>
      </c>
      <c r="H93" s="120" t="s">
        <v>229</v>
      </c>
      <c r="I93" s="120" t="s">
        <v>276</v>
      </c>
      <c r="J93" s="120" t="s">
        <v>277</v>
      </c>
      <c r="K93" s="136" t="s">
        <v>284</v>
      </c>
      <c r="L93" s="120" t="s">
        <v>285</v>
      </c>
      <c r="M93" s="120"/>
      <c r="N93" s="121"/>
      <c r="O93" s="120"/>
      <c r="P93" s="122">
        <v>5500</v>
      </c>
      <c r="Q93" s="120"/>
      <c r="R93" s="123"/>
      <c r="S93" s="135"/>
      <c r="T93" s="121"/>
      <c r="U93" s="130" t="s">
        <v>233</v>
      </c>
      <c r="V93" s="130"/>
      <c r="W93" s="124">
        <v>0.1</v>
      </c>
      <c r="X93" s="125">
        <f t="shared" si="4"/>
        <v>45.833333333333336</v>
      </c>
      <c r="Y93" s="126">
        <f t="shared" si="5"/>
        <v>2475</v>
      </c>
      <c r="Z93" s="127"/>
    </row>
    <row r="94" spans="3:26" s="115" customFormat="1" ht="26.25" thickTop="1" x14ac:dyDescent="0.2">
      <c r="C94" s="103">
        <v>75</v>
      </c>
      <c r="D94" s="117">
        <v>1245</v>
      </c>
      <c r="E94" s="118">
        <v>124502</v>
      </c>
      <c r="F94" s="119" t="s">
        <v>234</v>
      </c>
      <c r="G94" s="117" t="s">
        <v>286</v>
      </c>
      <c r="H94" s="120" t="s">
        <v>229</v>
      </c>
      <c r="I94" s="120" t="s">
        <v>287</v>
      </c>
      <c r="J94" s="120" t="s">
        <v>288</v>
      </c>
      <c r="K94" s="120" t="s">
        <v>289</v>
      </c>
      <c r="L94" s="120">
        <v>7631</v>
      </c>
      <c r="M94" s="120"/>
      <c r="N94" s="121"/>
      <c r="O94" s="120"/>
      <c r="P94" s="122">
        <v>8500</v>
      </c>
      <c r="Q94" s="120"/>
      <c r="R94" s="123"/>
      <c r="S94" s="135"/>
      <c r="T94" s="121"/>
      <c r="U94" s="130" t="s">
        <v>233</v>
      </c>
      <c r="V94" s="130"/>
      <c r="W94" s="124">
        <v>0.1</v>
      </c>
      <c r="X94" s="125">
        <f t="shared" si="4"/>
        <v>70.833333333333329</v>
      </c>
      <c r="Y94" s="126">
        <f t="shared" si="5"/>
        <v>3825</v>
      </c>
      <c r="Z94" s="127"/>
    </row>
    <row r="95" spans="3:26" s="115" customFormat="1" ht="26.25" thickBot="1" x14ac:dyDescent="0.25">
      <c r="C95" s="116">
        <v>76</v>
      </c>
      <c r="D95" s="117">
        <v>1245</v>
      </c>
      <c r="E95" s="118">
        <v>124502</v>
      </c>
      <c r="F95" s="119" t="s">
        <v>234</v>
      </c>
      <c r="G95" s="117" t="s">
        <v>290</v>
      </c>
      <c r="H95" s="120" t="s">
        <v>229</v>
      </c>
      <c r="I95" s="120" t="s">
        <v>287</v>
      </c>
      <c r="J95" s="120" t="s">
        <v>288</v>
      </c>
      <c r="K95" s="120" t="s">
        <v>289</v>
      </c>
      <c r="L95" s="120">
        <v>7630</v>
      </c>
      <c r="M95" s="120"/>
      <c r="N95" s="121"/>
      <c r="O95" s="120"/>
      <c r="P95" s="122">
        <v>8500</v>
      </c>
      <c r="Q95" s="120"/>
      <c r="R95" s="123"/>
      <c r="S95" s="135"/>
      <c r="T95" s="121"/>
      <c r="U95" s="130" t="s">
        <v>233</v>
      </c>
      <c r="V95" s="130"/>
      <c r="W95" s="124">
        <v>0.1</v>
      </c>
      <c r="X95" s="125">
        <f t="shared" si="4"/>
        <v>70.833333333333329</v>
      </c>
      <c r="Y95" s="126">
        <f t="shared" si="5"/>
        <v>3825</v>
      </c>
      <c r="Z95" s="127"/>
    </row>
    <row r="96" spans="3:26" s="115" customFormat="1" ht="26.25" thickTop="1" x14ac:dyDescent="0.2">
      <c r="C96" s="103">
        <v>77</v>
      </c>
      <c r="D96" s="117">
        <v>1245</v>
      </c>
      <c r="E96" s="118">
        <v>124502</v>
      </c>
      <c r="F96" s="119" t="s">
        <v>234</v>
      </c>
      <c r="G96" s="117" t="s">
        <v>291</v>
      </c>
      <c r="H96" s="120" t="s">
        <v>229</v>
      </c>
      <c r="I96" s="120" t="s">
        <v>287</v>
      </c>
      <c r="J96" s="120" t="s">
        <v>288</v>
      </c>
      <c r="K96" s="120" t="s">
        <v>289</v>
      </c>
      <c r="L96" s="120">
        <v>7627</v>
      </c>
      <c r="M96" s="120"/>
      <c r="N96" s="121"/>
      <c r="O96" s="120"/>
      <c r="P96" s="122">
        <v>8500</v>
      </c>
      <c r="Q96" s="120"/>
      <c r="R96" s="123"/>
      <c r="S96" s="135"/>
      <c r="T96" s="121"/>
      <c r="U96" s="130" t="s">
        <v>233</v>
      </c>
      <c r="V96" s="130"/>
      <c r="W96" s="124">
        <v>0.1</v>
      </c>
      <c r="X96" s="125">
        <f t="shared" si="4"/>
        <v>70.833333333333329</v>
      </c>
      <c r="Y96" s="126">
        <f t="shared" si="5"/>
        <v>3825</v>
      </c>
      <c r="Z96" s="127"/>
    </row>
    <row r="97" spans="3:26" s="115" customFormat="1" ht="26.25" thickBot="1" x14ac:dyDescent="0.25">
      <c r="C97" s="116">
        <v>78</v>
      </c>
      <c r="D97" s="117">
        <v>1245</v>
      </c>
      <c r="E97" s="118">
        <v>124502</v>
      </c>
      <c r="F97" s="119" t="s">
        <v>234</v>
      </c>
      <c r="G97" s="117" t="s">
        <v>292</v>
      </c>
      <c r="H97" s="120" t="s">
        <v>229</v>
      </c>
      <c r="I97" s="120" t="s">
        <v>287</v>
      </c>
      <c r="J97" s="120" t="s">
        <v>288</v>
      </c>
      <c r="K97" s="120" t="s">
        <v>289</v>
      </c>
      <c r="L97" s="120">
        <v>7629</v>
      </c>
      <c r="M97" s="120"/>
      <c r="N97" s="121"/>
      <c r="O97" s="120"/>
      <c r="P97" s="122">
        <v>8500</v>
      </c>
      <c r="Q97" s="120"/>
      <c r="R97" s="123"/>
      <c r="S97" s="135"/>
      <c r="T97" s="121"/>
      <c r="U97" s="130" t="s">
        <v>233</v>
      </c>
      <c r="V97" s="130"/>
      <c r="W97" s="124">
        <v>0.1</v>
      </c>
      <c r="X97" s="125">
        <f t="shared" si="4"/>
        <v>70.833333333333329</v>
      </c>
      <c r="Y97" s="126">
        <f t="shared" si="5"/>
        <v>3825</v>
      </c>
      <c r="Z97" s="127"/>
    </row>
    <row r="98" spans="3:26" s="115" customFormat="1" ht="26.25" thickTop="1" x14ac:dyDescent="0.2">
      <c r="C98" s="103">
        <v>79</v>
      </c>
      <c r="D98" s="117">
        <v>1245</v>
      </c>
      <c r="E98" s="118">
        <v>124502</v>
      </c>
      <c r="F98" s="119" t="s">
        <v>234</v>
      </c>
      <c r="G98" s="117" t="s">
        <v>293</v>
      </c>
      <c r="H98" s="120" t="s">
        <v>229</v>
      </c>
      <c r="I98" s="120" t="s">
        <v>287</v>
      </c>
      <c r="J98" s="120" t="s">
        <v>288</v>
      </c>
      <c r="K98" s="120" t="s">
        <v>289</v>
      </c>
      <c r="L98" s="120">
        <v>7628</v>
      </c>
      <c r="M98" s="120"/>
      <c r="N98" s="121"/>
      <c r="O98" s="120"/>
      <c r="P98" s="122">
        <v>8500</v>
      </c>
      <c r="Q98" s="120"/>
      <c r="R98" s="123"/>
      <c r="S98" s="135"/>
      <c r="T98" s="121"/>
      <c r="U98" s="130" t="s">
        <v>233</v>
      </c>
      <c r="V98" s="130"/>
      <c r="W98" s="124">
        <v>0.1</v>
      </c>
      <c r="X98" s="125">
        <f t="shared" si="4"/>
        <v>70.833333333333329</v>
      </c>
      <c r="Y98" s="126">
        <f t="shared" si="5"/>
        <v>3825</v>
      </c>
      <c r="Z98" s="127"/>
    </row>
    <row r="99" spans="3:26" s="115" customFormat="1" ht="26.25" thickBot="1" x14ac:dyDescent="0.25">
      <c r="C99" s="116">
        <v>80</v>
      </c>
      <c r="D99" s="117">
        <v>1245</v>
      </c>
      <c r="E99" s="118">
        <v>124502</v>
      </c>
      <c r="F99" s="119" t="s">
        <v>234</v>
      </c>
      <c r="G99" s="117" t="s">
        <v>294</v>
      </c>
      <c r="H99" s="120" t="s">
        <v>229</v>
      </c>
      <c r="I99" s="120" t="s">
        <v>287</v>
      </c>
      <c r="J99" s="120" t="s">
        <v>288</v>
      </c>
      <c r="K99" s="120" t="s">
        <v>289</v>
      </c>
      <c r="L99" s="120">
        <v>7626</v>
      </c>
      <c r="M99" s="120"/>
      <c r="N99" s="121"/>
      <c r="O99" s="120"/>
      <c r="P99" s="129">
        <v>8500</v>
      </c>
      <c r="Q99" s="120"/>
      <c r="R99" s="123"/>
      <c r="S99" s="135"/>
      <c r="T99" s="121"/>
      <c r="U99" s="130" t="s">
        <v>233</v>
      </c>
      <c r="V99" s="130"/>
      <c r="W99" s="124">
        <v>0.1</v>
      </c>
      <c r="X99" s="125">
        <f t="shared" si="4"/>
        <v>70.833333333333329</v>
      </c>
      <c r="Y99" s="126">
        <f t="shared" si="5"/>
        <v>3825</v>
      </c>
      <c r="Z99" s="127"/>
    </row>
    <row r="100" spans="3:26" s="115" customFormat="1" ht="26.25" thickTop="1" x14ac:dyDescent="0.2">
      <c r="C100" s="103">
        <v>81</v>
      </c>
      <c r="D100" s="117">
        <v>1246</v>
      </c>
      <c r="E100" s="118">
        <v>124605</v>
      </c>
      <c r="F100" s="119" t="s">
        <v>263</v>
      </c>
      <c r="G100" s="117" t="s">
        <v>295</v>
      </c>
      <c r="H100" s="137" t="s">
        <v>229</v>
      </c>
      <c r="I100" s="120" t="s">
        <v>296</v>
      </c>
      <c r="J100" s="120" t="s">
        <v>297</v>
      </c>
      <c r="K100" s="120" t="s">
        <v>298</v>
      </c>
      <c r="L100" s="120" t="s">
        <v>299</v>
      </c>
      <c r="M100" s="120" t="s">
        <v>52</v>
      </c>
      <c r="N100" s="121" t="s">
        <v>52</v>
      </c>
      <c r="O100" s="120"/>
      <c r="P100" s="122">
        <v>2000</v>
      </c>
      <c r="Q100" s="120"/>
      <c r="R100" s="123"/>
      <c r="S100" s="135"/>
      <c r="T100" s="121"/>
      <c r="U100" s="130" t="s">
        <v>233</v>
      </c>
      <c r="V100" s="130"/>
      <c r="W100" s="124">
        <v>0.1</v>
      </c>
      <c r="X100" s="125">
        <f t="shared" si="4"/>
        <v>16.666666666666668</v>
      </c>
      <c r="Y100" s="126">
        <f t="shared" si="5"/>
        <v>900</v>
      </c>
      <c r="Z100" s="127"/>
    </row>
    <row r="101" spans="3:26" s="115" customFormat="1" ht="77.25" thickBot="1" x14ac:dyDescent="0.25">
      <c r="C101" s="116">
        <v>82</v>
      </c>
      <c r="D101" s="117">
        <v>1241</v>
      </c>
      <c r="E101" s="138">
        <v>124106</v>
      </c>
      <c r="F101" s="119" t="s">
        <v>37</v>
      </c>
      <c r="G101" s="117" t="s">
        <v>300</v>
      </c>
      <c r="H101" s="137" t="s">
        <v>88</v>
      </c>
      <c r="I101" s="137" t="s">
        <v>152</v>
      </c>
      <c r="J101" s="137" t="s">
        <v>153</v>
      </c>
      <c r="K101" s="137" t="s">
        <v>154</v>
      </c>
      <c r="L101" s="137">
        <v>7639231</v>
      </c>
      <c r="M101" s="137">
        <v>2093</v>
      </c>
      <c r="N101" s="121">
        <v>38989</v>
      </c>
      <c r="O101" s="120" t="s">
        <v>301</v>
      </c>
      <c r="P101" s="129">
        <v>2990</v>
      </c>
      <c r="Q101" s="120" t="s">
        <v>45</v>
      </c>
      <c r="R101" s="123">
        <v>10</v>
      </c>
      <c r="S101" s="121">
        <v>38996</v>
      </c>
      <c r="T101" s="121">
        <v>38996</v>
      </c>
      <c r="U101" s="130" t="s">
        <v>101</v>
      </c>
      <c r="V101" s="130"/>
      <c r="W101" s="124">
        <v>0.1</v>
      </c>
      <c r="X101" s="125">
        <f t="shared" si="4"/>
        <v>24.916666666666668</v>
      </c>
      <c r="Y101" s="126">
        <f t="shared" si="5"/>
        <v>1345.5</v>
      </c>
      <c r="Z101" s="127"/>
    </row>
    <row r="102" spans="3:26" s="115" customFormat="1" ht="39" thickTop="1" x14ac:dyDescent="0.2">
      <c r="C102" s="103">
        <v>83</v>
      </c>
      <c r="D102" s="117">
        <v>1246</v>
      </c>
      <c r="E102" s="118" t="s">
        <v>55</v>
      </c>
      <c r="F102" s="119" t="s">
        <v>56</v>
      </c>
      <c r="G102" s="117" t="s">
        <v>302</v>
      </c>
      <c r="H102" s="137" t="s">
        <v>194</v>
      </c>
      <c r="I102" s="137" t="s">
        <v>303</v>
      </c>
      <c r="J102" s="137" t="s">
        <v>304</v>
      </c>
      <c r="K102" s="137" t="s">
        <v>305</v>
      </c>
      <c r="L102" s="117">
        <v>3480</v>
      </c>
      <c r="M102" s="137">
        <v>207186</v>
      </c>
      <c r="N102" s="121">
        <v>39125</v>
      </c>
      <c r="O102" s="120" t="s">
        <v>306</v>
      </c>
      <c r="P102" s="129">
        <v>7520.41</v>
      </c>
      <c r="Q102" s="120" t="s">
        <v>45</v>
      </c>
      <c r="R102" s="123">
        <v>68</v>
      </c>
      <c r="S102" s="121">
        <v>39132</v>
      </c>
      <c r="T102" s="121">
        <v>39132</v>
      </c>
      <c r="U102" s="120" t="s">
        <v>197</v>
      </c>
      <c r="V102" s="120"/>
      <c r="W102" s="124">
        <v>0.1</v>
      </c>
      <c r="X102" s="125">
        <f t="shared" si="4"/>
        <v>62.670083333333338</v>
      </c>
      <c r="Y102" s="126">
        <f t="shared" si="5"/>
        <v>3384.1845000000003</v>
      </c>
      <c r="Z102" s="127"/>
    </row>
    <row r="103" spans="3:26" s="115" customFormat="1" ht="51.75" thickBot="1" x14ac:dyDescent="0.25">
      <c r="C103" s="116">
        <v>84</v>
      </c>
      <c r="D103" s="117">
        <v>1241</v>
      </c>
      <c r="E103" s="118">
        <v>124104</v>
      </c>
      <c r="F103" s="119" t="s">
        <v>37</v>
      </c>
      <c r="G103" s="117" t="s">
        <v>38</v>
      </c>
      <c r="H103" s="137" t="s">
        <v>39</v>
      </c>
      <c r="I103" s="137" t="s">
        <v>307</v>
      </c>
      <c r="J103" s="137" t="s">
        <v>41</v>
      </c>
      <c r="K103" s="137" t="s">
        <v>308</v>
      </c>
      <c r="L103" s="137" t="s">
        <v>309</v>
      </c>
      <c r="M103" s="137" t="s">
        <v>310</v>
      </c>
      <c r="N103" s="121">
        <v>39167</v>
      </c>
      <c r="O103" s="120" t="s">
        <v>311</v>
      </c>
      <c r="P103" s="129">
        <v>15089</v>
      </c>
      <c r="Q103" s="120" t="s">
        <v>45</v>
      </c>
      <c r="R103" s="123">
        <v>62</v>
      </c>
      <c r="S103" s="121">
        <v>39167</v>
      </c>
      <c r="T103" s="121">
        <v>39167</v>
      </c>
      <c r="U103" s="120" t="s">
        <v>180</v>
      </c>
      <c r="V103" s="120"/>
      <c r="W103" s="124">
        <v>0.2</v>
      </c>
      <c r="X103" s="125">
        <f t="shared" ref="X103:X109" si="6">+P103*0.2/12</f>
        <v>251.48333333333335</v>
      </c>
      <c r="Y103" s="126">
        <f t="shared" ref="Y103:Y109" si="7">+P103*0.2*4.5</f>
        <v>13580.1</v>
      </c>
      <c r="Z103" s="127"/>
    </row>
    <row r="104" spans="3:26" s="115" customFormat="1" ht="39" thickTop="1" x14ac:dyDescent="0.2">
      <c r="C104" s="103">
        <v>85</v>
      </c>
      <c r="D104" s="117">
        <v>1241</v>
      </c>
      <c r="E104" s="118">
        <v>124104</v>
      </c>
      <c r="F104" s="119" t="s">
        <v>37</v>
      </c>
      <c r="G104" s="117" t="s">
        <v>38</v>
      </c>
      <c r="H104" s="137" t="s">
        <v>39</v>
      </c>
      <c r="I104" s="137" t="s">
        <v>117</v>
      </c>
      <c r="J104" s="137" t="s">
        <v>41</v>
      </c>
      <c r="K104" s="137" t="s">
        <v>312</v>
      </c>
      <c r="L104" s="137" t="s">
        <v>313</v>
      </c>
      <c r="M104" s="137" t="s">
        <v>310</v>
      </c>
      <c r="N104" s="121">
        <v>39167</v>
      </c>
      <c r="O104" s="120" t="s">
        <v>311</v>
      </c>
      <c r="P104" s="129"/>
      <c r="Q104" s="120" t="s">
        <v>45</v>
      </c>
      <c r="R104" s="123">
        <v>62</v>
      </c>
      <c r="S104" s="121">
        <v>39167</v>
      </c>
      <c r="T104" s="121">
        <v>39167</v>
      </c>
      <c r="U104" s="120" t="s">
        <v>180</v>
      </c>
      <c r="V104" s="120"/>
      <c r="W104" s="124">
        <v>0.2</v>
      </c>
      <c r="X104" s="125">
        <f t="shared" si="6"/>
        <v>0</v>
      </c>
      <c r="Y104" s="126">
        <f t="shared" si="7"/>
        <v>0</v>
      </c>
      <c r="Z104" s="127"/>
    </row>
    <row r="105" spans="3:26" s="115" customFormat="1" ht="39" thickBot="1" x14ac:dyDescent="0.25">
      <c r="C105" s="116">
        <v>86</v>
      </c>
      <c r="D105" s="117">
        <v>1241</v>
      </c>
      <c r="E105" s="118">
        <v>124104</v>
      </c>
      <c r="F105" s="119" t="s">
        <v>37</v>
      </c>
      <c r="G105" s="117" t="s">
        <v>38</v>
      </c>
      <c r="H105" s="137" t="s">
        <v>39</v>
      </c>
      <c r="I105" s="137" t="s">
        <v>109</v>
      </c>
      <c r="J105" s="137" t="s">
        <v>41</v>
      </c>
      <c r="K105" s="137" t="s">
        <v>314</v>
      </c>
      <c r="L105" s="137" t="s">
        <v>315</v>
      </c>
      <c r="M105" s="137" t="s">
        <v>310</v>
      </c>
      <c r="N105" s="121">
        <v>39167</v>
      </c>
      <c r="O105" s="120" t="s">
        <v>311</v>
      </c>
      <c r="P105" s="129"/>
      <c r="Q105" s="120" t="s">
        <v>45</v>
      </c>
      <c r="R105" s="123">
        <v>62</v>
      </c>
      <c r="S105" s="121">
        <v>39167</v>
      </c>
      <c r="T105" s="121">
        <v>39167</v>
      </c>
      <c r="U105" s="120" t="s">
        <v>180</v>
      </c>
      <c r="V105" s="120"/>
      <c r="W105" s="124">
        <v>0.2</v>
      </c>
      <c r="X105" s="125">
        <f t="shared" si="6"/>
        <v>0</v>
      </c>
      <c r="Y105" s="126">
        <f t="shared" si="7"/>
        <v>0</v>
      </c>
      <c r="Z105" s="127"/>
    </row>
    <row r="106" spans="3:26" s="115" customFormat="1" ht="39" thickTop="1" x14ac:dyDescent="0.2">
      <c r="C106" s="103">
        <v>87</v>
      </c>
      <c r="D106" s="117">
        <v>1241</v>
      </c>
      <c r="E106" s="118">
        <v>124104</v>
      </c>
      <c r="F106" s="119" t="s">
        <v>37</v>
      </c>
      <c r="G106" s="117" t="s">
        <v>316</v>
      </c>
      <c r="H106" s="137" t="s">
        <v>317</v>
      </c>
      <c r="I106" s="137" t="s">
        <v>318</v>
      </c>
      <c r="J106" s="137" t="s">
        <v>319</v>
      </c>
      <c r="K106" s="137" t="s">
        <v>320</v>
      </c>
      <c r="L106" s="137" t="s">
        <v>321</v>
      </c>
      <c r="M106" s="137" t="s">
        <v>310</v>
      </c>
      <c r="N106" s="121">
        <v>39167</v>
      </c>
      <c r="O106" s="120" t="s">
        <v>311</v>
      </c>
      <c r="P106" s="129">
        <v>15089</v>
      </c>
      <c r="Q106" s="120" t="s">
        <v>45</v>
      </c>
      <c r="R106" s="123">
        <v>62</v>
      </c>
      <c r="S106" s="121">
        <v>39167</v>
      </c>
      <c r="T106" s="121">
        <v>39167</v>
      </c>
      <c r="U106" s="130" t="s">
        <v>164</v>
      </c>
      <c r="V106" s="130"/>
      <c r="W106" s="124">
        <v>0.2</v>
      </c>
      <c r="X106" s="125">
        <f t="shared" si="6"/>
        <v>251.48333333333335</v>
      </c>
      <c r="Y106" s="126">
        <f t="shared" si="7"/>
        <v>13580.1</v>
      </c>
      <c r="Z106" s="127"/>
    </row>
    <row r="107" spans="3:26" s="115" customFormat="1" ht="39" thickBot="1" x14ac:dyDescent="0.25">
      <c r="C107" s="116">
        <v>88</v>
      </c>
      <c r="D107" s="117">
        <v>1241</v>
      </c>
      <c r="E107" s="118">
        <v>124104</v>
      </c>
      <c r="F107" s="119" t="s">
        <v>37</v>
      </c>
      <c r="G107" s="117" t="s">
        <v>316</v>
      </c>
      <c r="H107" s="137" t="s">
        <v>317</v>
      </c>
      <c r="I107" s="137" t="s">
        <v>112</v>
      </c>
      <c r="J107" s="137" t="s">
        <v>110</v>
      </c>
      <c r="K107" s="137" t="s">
        <v>322</v>
      </c>
      <c r="L107" s="137" t="s">
        <v>323</v>
      </c>
      <c r="M107" s="137" t="s">
        <v>310</v>
      </c>
      <c r="N107" s="121">
        <v>39167</v>
      </c>
      <c r="O107" s="120" t="s">
        <v>311</v>
      </c>
      <c r="P107" s="129"/>
      <c r="Q107" s="120" t="s">
        <v>45</v>
      </c>
      <c r="R107" s="123">
        <v>62</v>
      </c>
      <c r="S107" s="121">
        <v>39167</v>
      </c>
      <c r="T107" s="121">
        <v>39167</v>
      </c>
      <c r="U107" s="130" t="s">
        <v>164</v>
      </c>
      <c r="V107" s="130"/>
      <c r="W107" s="124">
        <v>0.2</v>
      </c>
      <c r="X107" s="125">
        <f t="shared" si="6"/>
        <v>0</v>
      </c>
      <c r="Y107" s="126">
        <f t="shared" si="7"/>
        <v>0</v>
      </c>
      <c r="Z107" s="127"/>
    </row>
    <row r="108" spans="3:26" s="115" customFormat="1" ht="39" thickTop="1" x14ac:dyDescent="0.2">
      <c r="C108" s="103">
        <v>89</v>
      </c>
      <c r="D108" s="117">
        <v>1241</v>
      </c>
      <c r="E108" s="118">
        <v>124104</v>
      </c>
      <c r="F108" s="119" t="s">
        <v>37</v>
      </c>
      <c r="G108" s="117" t="s">
        <v>324</v>
      </c>
      <c r="H108" s="137" t="s">
        <v>225</v>
      </c>
      <c r="I108" s="137" t="s">
        <v>109</v>
      </c>
      <c r="J108" s="137" t="s">
        <v>325</v>
      </c>
      <c r="K108" s="137" t="s">
        <v>314</v>
      </c>
      <c r="L108" s="137" t="s">
        <v>326</v>
      </c>
      <c r="M108" s="137" t="s">
        <v>310</v>
      </c>
      <c r="N108" s="121">
        <v>39167</v>
      </c>
      <c r="O108" s="120" t="s">
        <v>311</v>
      </c>
      <c r="P108" s="129"/>
      <c r="Q108" s="120" t="s">
        <v>45</v>
      </c>
      <c r="R108" s="123">
        <v>62</v>
      </c>
      <c r="S108" s="121">
        <v>39167</v>
      </c>
      <c r="T108" s="121">
        <v>39167</v>
      </c>
      <c r="U108" s="120" t="s">
        <v>227</v>
      </c>
      <c r="V108" s="120"/>
      <c r="W108" s="124">
        <v>0.2</v>
      </c>
      <c r="X108" s="125">
        <f t="shared" si="6"/>
        <v>0</v>
      </c>
      <c r="Y108" s="126">
        <f t="shared" si="7"/>
        <v>0</v>
      </c>
      <c r="Z108" s="127"/>
    </row>
    <row r="109" spans="3:26" s="115" customFormat="1" ht="39" thickBot="1" x14ac:dyDescent="0.25">
      <c r="C109" s="116">
        <v>90</v>
      </c>
      <c r="D109" s="117">
        <v>1241</v>
      </c>
      <c r="E109" s="118">
        <v>124104</v>
      </c>
      <c r="F109" s="119" t="s">
        <v>37</v>
      </c>
      <c r="G109" s="117" t="s">
        <v>327</v>
      </c>
      <c r="H109" s="137" t="s">
        <v>88</v>
      </c>
      <c r="I109" s="137" t="s">
        <v>40</v>
      </c>
      <c r="J109" s="137" t="s">
        <v>41</v>
      </c>
      <c r="K109" s="137" t="s">
        <v>328</v>
      </c>
      <c r="L109" s="137" t="s">
        <v>329</v>
      </c>
      <c r="M109" s="137" t="s">
        <v>330</v>
      </c>
      <c r="N109" s="121">
        <v>39167</v>
      </c>
      <c r="O109" s="120" t="s">
        <v>311</v>
      </c>
      <c r="P109" s="129">
        <v>3856</v>
      </c>
      <c r="Q109" s="120" t="s">
        <v>45</v>
      </c>
      <c r="R109" s="123">
        <v>62</v>
      </c>
      <c r="S109" s="121">
        <v>39167</v>
      </c>
      <c r="T109" s="121">
        <v>39167</v>
      </c>
      <c r="U109" s="120" t="s">
        <v>155</v>
      </c>
      <c r="V109" s="120"/>
      <c r="W109" s="124">
        <v>0.2</v>
      </c>
      <c r="X109" s="125">
        <f t="shared" si="6"/>
        <v>64.266666666666666</v>
      </c>
      <c r="Y109" s="126">
        <f t="shared" si="7"/>
        <v>3470.4</v>
      </c>
      <c r="Z109" s="127"/>
    </row>
    <row r="110" spans="3:26" s="115" customFormat="1" ht="77.25" thickTop="1" x14ac:dyDescent="0.2">
      <c r="C110" s="103">
        <v>91</v>
      </c>
      <c r="D110" s="117">
        <v>1241</v>
      </c>
      <c r="E110" s="118">
        <v>124106</v>
      </c>
      <c r="F110" s="119" t="s">
        <v>37</v>
      </c>
      <c r="G110" s="117" t="s">
        <v>331</v>
      </c>
      <c r="H110" s="137" t="s">
        <v>88</v>
      </c>
      <c r="I110" s="137" t="s">
        <v>332</v>
      </c>
      <c r="J110" s="137" t="s">
        <v>90</v>
      </c>
      <c r="K110" s="137" t="s">
        <v>333</v>
      </c>
      <c r="L110" s="137" t="s">
        <v>334</v>
      </c>
      <c r="M110" s="137">
        <v>2689</v>
      </c>
      <c r="N110" s="121">
        <v>39150</v>
      </c>
      <c r="O110" s="120" t="s">
        <v>335</v>
      </c>
      <c r="P110" s="129">
        <v>2754.25</v>
      </c>
      <c r="Q110" s="120" t="s">
        <v>45</v>
      </c>
      <c r="R110" s="123">
        <v>24</v>
      </c>
      <c r="S110" s="121">
        <v>39182</v>
      </c>
      <c r="T110" s="121">
        <v>39182</v>
      </c>
      <c r="U110" s="120" t="s">
        <v>101</v>
      </c>
      <c r="V110" s="120"/>
      <c r="W110" s="124">
        <v>0.1</v>
      </c>
      <c r="X110" s="125">
        <f t="shared" si="4"/>
        <v>22.952083333333334</v>
      </c>
      <c r="Y110" s="126">
        <f t="shared" si="5"/>
        <v>1239.4125000000001</v>
      </c>
      <c r="Z110" s="127"/>
    </row>
    <row r="111" spans="3:26" s="115" customFormat="1" ht="64.5" thickBot="1" x14ac:dyDescent="0.25">
      <c r="C111" s="116">
        <v>92</v>
      </c>
      <c r="D111" s="117">
        <v>1241</v>
      </c>
      <c r="E111" s="118">
        <v>124104</v>
      </c>
      <c r="F111" s="119" t="s">
        <v>37</v>
      </c>
      <c r="G111" s="117" t="s">
        <v>336</v>
      </c>
      <c r="H111" s="137" t="s">
        <v>39</v>
      </c>
      <c r="I111" s="137" t="s">
        <v>117</v>
      </c>
      <c r="J111" s="137" t="s">
        <v>129</v>
      </c>
      <c r="K111" s="137" t="s">
        <v>337</v>
      </c>
      <c r="L111" s="137" t="s">
        <v>338</v>
      </c>
      <c r="M111" s="139" t="s">
        <v>339</v>
      </c>
      <c r="N111" s="121">
        <v>39244</v>
      </c>
      <c r="O111" s="120" t="s">
        <v>340</v>
      </c>
      <c r="P111" s="129"/>
      <c r="Q111" s="120" t="s">
        <v>45</v>
      </c>
      <c r="R111" s="123">
        <v>20</v>
      </c>
      <c r="S111" s="121">
        <v>39240</v>
      </c>
      <c r="T111" s="121">
        <v>39240</v>
      </c>
      <c r="U111" s="120" t="s">
        <v>86</v>
      </c>
      <c r="V111" s="120"/>
      <c r="W111" s="124">
        <v>0.2</v>
      </c>
      <c r="X111" s="125">
        <f>+P111*0.2/12</f>
        <v>0</v>
      </c>
      <c r="Y111" s="126">
        <f>+P111*0.2*4.5</f>
        <v>0</v>
      </c>
      <c r="Z111" s="127"/>
    </row>
    <row r="112" spans="3:26" s="115" customFormat="1" ht="39" thickTop="1" x14ac:dyDescent="0.2">
      <c r="C112" s="103">
        <v>93</v>
      </c>
      <c r="D112" s="117">
        <v>1246</v>
      </c>
      <c r="E112" s="118" t="s">
        <v>55</v>
      </c>
      <c r="F112" s="119" t="s">
        <v>56</v>
      </c>
      <c r="G112" s="117" t="s">
        <v>341</v>
      </c>
      <c r="H112" s="137" t="s">
        <v>194</v>
      </c>
      <c r="I112" s="137" t="s">
        <v>342</v>
      </c>
      <c r="J112" s="137" t="s">
        <v>343</v>
      </c>
      <c r="K112" s="137" t="s">
        <v>344</v>
      </c>
      <c r="L112" s="137" t="s">
        <v>345</v>
      </c>
      <c r="M112" s="117" t="s">
        <v>346</v>
      </c>
      <c r="N112" s="121">
        <v>39234</v>
      </c>
      <c r="O112" s="120" t="s">
        <v>347</v>
      </c>
      <c r="P112" s="129">
        <v>33217</v>
      </c>
      <c r="Q112" s="120" t="s">
        <v>45</v>
      </c>
      <c r="R112" s="123">
        <v>29</v>
      </c>
      <c r="S112" s="121">
        <v>39240</v>
      </c>
      <c r="T112" s="140" t="s">
        <v>348</v>
      </c>
      <c r="U112" s="130" t="s">
        <v>197</v>
      </c>
      <c r="V112" s="130"/>
      <c r="W112" s="124">
        <v>0.1</v>
      </c>
      <c r="X112" s="125">
        <f t="shared" si="4"/>
        <v>276.80833333333334</v>
      </c>
      <c r="Y112" s="126">
        <f t="shared" si="5"/>
        <v>14947.650000000001</v>
      </c>
      <c r="Z112" s="127"/>
    </row>
    <row r="113" spans="3:26" s="115" customFormat="1" ht="51.75" thickBot="1" x14ac:dyDescent="0.25">
      <c r="C113" s="116">
        <v>94</v>
      </c>
      <c r="D113" s="117">
        <v>1241</v>
      </c>
      <c r="E113" s="118">
        <v>124106</v>
      </c>
      <c r="F113" s="119" t="s">
        <v>37</v>
      </c>
      <c r="G113" s="117" t="s">
        <v>349</v>
      </c>
      <c r="H113" s="137" t="s">
        <v>350</v>
      </c>
      <c r="I113" s="137" t="s">
        <v>351</v>
      </c>
      <c r="J113" s="137" t="s">
        <v>352</v>
      </c>
      <c r="K113" s="137" t="s">
        <v>353</v>
      </c>
      <c r="L113" s="137"/>
      <c r="M113" s="117">
        <v>2725</v>
      </c>
      <c r="N113" s="121">
        <v>39300</v>
      </c>
      <c r="O113" s="120" t="s">
        <v>354</v>
      </c>
      <c r="P113" s="129">
        <v>6325</v>
      </c>
      <c r="Q113" s="120" t="s">
        <v>45</v>
      </c>
      <c r="R113" s="123">
        <v>110</v>
      </c>
      <c r="S113" s="121">
        <v>39294</v>
      </c>
      <c r="T113" s="121">
        <v>39294</v>
      </c>
      <c r="U113" s="130" t="s">
        <v>355</v>
      </c>
      <c r="V113" s="130"/>
      <c r="W113" s="124">
        <v>0.1</v>
      </c>
      <c r="X113" s="125">
        <f t="shared" si="4"/>
        <v>52.708333333333336</v>
      </c>
      <c r="Y113" s="126">
        <f t="shared" si="5"/>
        <v>2846.25</v>
      </c>
      <c r="Z113" s="127"/>
    </row>
    <row r="114" spans="3:26" s="115" customFormat="1" ht="51.75" thickTop="1" x14ac:dyDescent="0.2">
      <c r="C114" s="103">
        <v>95</v>
      </c>
      <c r="D114" s="117">
        <v>1241</v>
      </c>
      <c r="E114" s="118" t="s">
        <v>68</v>
      </c>
      <c r="F114" s="119" t="s">
        <v>56</v>
      </c>
      <c r="G114" s="117" t="s">
        <v>356</v>
      </c>
      <c r="H114" s="137" t="s">
        <v>39</v>
      </c>
      <c r="I114" s="137" t="s">
        <v>357</v>
      </c>
      <c r="J114" s="137" t="s">
        <v>65</v>
      </c>
      <c r="K114" s="137" t="s">
        <v>358</v>
      </c>
      <c r="L114" s="137">
        <v>1941446</v>
      </c>
      <c r="M114" s="117" t="s">
        <v>359</v>
      </c>
      <c r="N114" s="121">
        <v>39294</v>
      </c>
      <c r="O114" s="120" t="s">
        <v>360</v>
      </c>
      <c r="P114" s="129">
        <v>44100</v>
      </c>
      <c r="Q114" s="120" t="s">
        <v>45</v>
      </c>
      <c r="R114" s="123">
        <v>109</v>
      </c>
      <c r="S114" s="121">
        <v>39294</v>
      </c>
      <c r="T114" s="121">
        <v>39294</v>
      </c>
      <c r="U114" s="120" t="s">
        <v>53</v>
      </c>
      <c r="V114" s="120"/>
      <c r="W114" s="124">
        <v>0.1</v>
      </c>
      <c r="X114" s="125">
        <f t="shared" si="4"/>
        <v>367.5</v>
      </c>
      <c r="Y114" s="126">
        <f t="shared" si="5"/>
        <v>19845</v>
      </c>
      <c r="Z114" s="127"/>
    </row>
    <row r="115" spans="3:26" s="115" customFormat="1" ht="77.25" thickBot="1" x14ac:dyDescent="0.25">
      <c r="C115" s="116">
        <v>96</v>
      </c>
      <c r="D115" s="117">
        <v>1241</v>
      </c>
      <c r="E115" s="118">
        <v>124104</v>
      </c>
      <c r="F115" s="119" t="s">
        <v>37</v>
      </c>
      <c r="G115" s="117" t="s">
        <v>361</v>
      </c>
      <c r="H115" s="137" t="s">
        <v>229</v>
      </c>
      <c r="I115" s="137" t="s">
        <v>40</v>
      </c>
      <c r="J115" s="137" t="s">
        <v>41</v>
      </c>
      <c r="K115" s="137" t="s">
        <v>362</v>
      </c>
      <c r="L115" s="137" t="s">
        <v>363</v>
      </c>
      <c r="M115" s="117" t="s">
        <v>364</v>
      </c>
      <c r="N115" s="121">
        <v>39297</v>
      </c>
      <c r="O115" s="120" t="s">
        <v>149</v>
      </c>
      <c r="P115" s="129">
        <v>2000</v>
      </c>
      <c r="Q115" s="120" t="s">
        <v>45</v>
      </c>
      <c r="R115" s="123">
        <v>63</v>
      </c>
      <c r="S115" s="121">
        <v>39339</v>
      </c>
      <c r="T115" s="121">
        <v>39339</v>
      </c>
      <c r="U115" s="130" t="s">
        <v>233</v>
      </c>
      <c r="V115" s="130"/>
      <c r="W115" s="124">
        <v>0.2</v>
      </c>
      <c r="X115" s="125">
        <f>+P115*0.2/12</f>
        <v>33.333333333333336</v>
      </c>
      <c r="Y115" s="126">
        <f>+P115*0.2*4.5</f>
        <v>1800</v>
      </c>
      <c r="Z115" s="127"/>
    </row>
    <row r="116" spans="3:26" s="115" customFormat="1" ht="39" thickTop="1" x14ac:dyDescent="0.2">
      <c r="C116" s="103">
        <v>97</v>
      </c>
      <c r="D116" s="117">
        <v>1246</v>
      </c>
      <c r="E116" s="118" t="s">
        <v>55</v>
      </c>
      <c r="F116" s="119" t="s">
        <v>56</v>
      </c>
      <c r="G116" s="117" t="s">
        <v>365</v>
      </c>
      <c r="H116" s="137" t="s">
        <v>194</v>
      </c>
      <c r="I116" s="137" t="s">
        <v>366</v>
      </c>
      <c r="J116" s="137" t="s">
        <v>50</v>
      </c>
      <c r="K116" s="137" t="s">
        <v>50</v>
      </c>
      <c r="L116" s="137" t="s">
        <v>51</v>
      </c>
      <c r="M116" s="117">
        <v>2476</v>
      </c>
      <c r="N116" s="121">
        <v>39345</v>
      </c>
      <c r="O116" s="120" t="s">
        <v>367</v>
      </c>
      <c r="P116" s="129">
        <v>257600</v>
      </c>
      <c r="Q116" s="120" t="s">
        <v>45</v>
      </c>
      <c r="R116" s="123">
        <v>81</v>
      </c>
      <c r="S116" s="121">
        <v>39345</v>
      </c>
      <c r="T116" s="121">
        <v>39345</v>
      </c>
      <c r="U116" s="130" t="s">
        <v>62</v>
      </c>
      <c r="V116" s="130"/>
      <c r="W116" s="124">
        <v>0.1</v>
      </c>
      <c r="X116" s="125">
        <f t="shared" si="4"/>
        <v>2146.6666666666665</v>
      </c>
      <c r="Y116" s="126">
        <f t="shared" si="5"/>
        <v>115920</v>
      </c>
      <c r="Z116" s="127"/>
    </row>
    <row r="117" spans="3:26" s="115" customFormat="1" ht="39" thickBot="1" x14ac:dyDescent="0.25">
      <c r="C117" s="116">
        <v>98</v>
      </c>
      <c r="D117" s="117">
        <v>1246</v>
      </c>
      <c r="E117" s="118" t="s">
        <v>55</v>
      </c>
      <c r="F117" s="119" t="s">
        <v>56</v>
      </c>
      <c r="G117" s="117" t="s">
        <v>365</v>
      </c>
      <c r="H117" s="137" t="s">
        <v>194</v>
      </c>
      <c r="I117" s="137" t="s">
        <v>368</v>
      </c>
      <c r="J117" s="137" t="s">
        <v>50</v>
      </c>
      <c r="K117" s="137" t="s">
        <v>50</v>
      </c>
      <c r="L117" s="137" t="s">
        <v>51</v>
      </c>
      <c r="M117" s="117">
        <v>2476</v>
      </c>
      <c r="N117" s="121">
        <v>39345</v>
      </c>
      <c r="O117" s="120" t="s">
        <v>367</v>
      </c>
      <c r="P117" s="129">
        <v>2875</v>
      </c>
      <c r="Q117" s="120" t="s">
        <v>45</v>
      </c>
      <c r="R117" s="123">
        <v>81</v>
      </c>
      <c r="S117" s="121">
        <v>39345</v>
      </c>
      <c r="T117" s="121">
        <v>39345</v>
      </c>
      <c r="U117" s="130" t="s">
        <v>62</v>
      </c>
      <c r="V117" s="130"/>
      <c r="W117" s="124">
        <v>0.1</v>
      </c>
      <c r="X117" s="125">
        <f t="shared" si="4"/>
        <v>23.958333333333332</v>
      </c>
      <c r="Y117" s="126">
        <f t="shared" si="5"/>
        <v>1293.75</v>
      </c>
      <c r="Z117" s="127"/>
    </row>
    <row r="118" spans="3:26" s="115" customFormat="1" ht="39" thickTop="1" x14ac:dyDescent="0.2">
      <c r="C118" s="103">
        <v>99</v>
      </c>
      <c r="D118" s="117">
        <v>1246</v>
      </c>
      <c r="E118" s="118" t="s">
        <v>55</v>
      </c>
      <c r="F118" s="119" t="s">
        <v>56</v>
      </c>
      <c r="G118" s="117" t="s">
        <v>365</v>
      </c>
      <c r="H118" s="137" t="s">
        <v>194</v>
      </c>
      <c r="I118" s="137" t="s">
        <v>369</v>
      </c>
      <c r="J118" s="137" t="s">
        <v>50</v>
      </c>
      <c r="K118" s="137" t="s">
        <v>50</v>
      </c>
      <c r="L118" s="137" t="s">
        <v>51</v>
      </c>
      <c r="M118" s="117">
        <v>2476</v>
      </c>
      <c r="N118" s="121">
        <v>39345</v>
      </c>
      <c r="O118" s="120" t="s">
        <v>367</v>
      </c>
      <c r="P118" s="129">
        <v>2875</v>
      </c>
      <c r="Q118" s="120" t="s">
        <v>45</v>
      </c>
      <c r="R118" s="123">
        <v>81</v>
      </c>
      <c r="S118" s="121">
        <v>39345</v>
      </c>
      <c r="T118" s="121">
        <v>39345</v>
      </c>
      <c r="U118" s="130" t="s">
        <v>62</v>
      </c>
      <c r="V118" s="130"/>
      <c r="W118" s="124">
        <v>0.1</v>
      </c>
      <c r="X118" s="125">
        <f t="shared" si="4"/>
        <v>23.958333333333332</v>
      </c>
      <c r="Y118" s="126">
        <f t="shared" si="5"/>
        <v>1293.75</v>
      </c>
      <c r="Z118" s="127"/>
    </row>
    <row r="119" spans="3:26" s="115" customFormat="1" ht="39" thickBot="1" x14ac:dyDescent="0.25">
      <c r="C119" s="116">
        <v>100</v>
      </c>
      <c r="D119" s="117">
        <v>1246</v>
      </c>
      <c r="E119" s="118" t="s">
        <v>55</v>
      </c>
      <c r="F119" s="119" t="s">
        <v>56</v>
      </c>
      <c r="G119" s="117" t="s">
        <v>365</v>
      </c>
      <c r="H119" s="137" t="s">
        <v>194</v>
      </c>
      <c r="I119" s="137" t="s">
        <v>370</v>
      </c>
      <c r="J119" s="137" t="s">
        <v>50</v>
      </c>
      <c r="K119" s="137" t="s">
        <v>50</v>
      </c>
      <c r="L119" s="137" t="s">
        <v>51</v>
      </c>
      <c r="M119" s="117">
        <v>2476</v>
      </c>
      <c r="N119" s="121">
        <v>39345</v>
      </c>
      <c r="O119" s="120" t="s">
        <v>367</v>
      </c>
      <c r="P119" s="129">
        <v>2875</v>
      </c>
      <c r="Q119" s="120" t="s">
        <v>45</v>
      </c>
      <c r="R119" s="123">
        <v>81</v>
      </c>
      <c r="S119" s="121">
        <v>39345</v>
      </c>
      <c r="T119" s="121">
        <v>39345</v>
      </c>
      <c r="U119" s="130" t="s">
        <v>62</v>
      </c>
      <c r="V119" s="130"/>
      <c r="W119" s="124">
        <v>0.1</v>
      </c>
      <c r="X119" s="125">
        <f t="shared" si="4"/>
        <v>23.958333333333332</v>
      </c>
      <c r="Y119" s="126">
        <f t="shared" si="5"/>
        <v>1293.75</v>
      </c>
      <c r="Z119" s="127"/>
    </row>
    <row r="120" spans="3:26" s="115" customFormat="1" ht="39" thickTop="1" x14ac:dyDescent="0.2">
      <c r="C120" s="103">
        <v>101</v>
      </c>
      <c r="D120" s="117">
        <v>1246</v>
      </c>
      <c r="E120" s="118" t="s">
        <v>55</v>
      </c>
      <c r="F120" s="119" t="s">
        <v>56</v>
      </c>
      <c r="G120" s="117" t="s">
        <v>365</v>
      </c>
      <c r="H120" s="137" t="s">
        <v>194</v>
      </c>
      <c r="I120" s="137" t="s">
        <v>371</v>
      </c>
      <c r="J120" s="137" t="s">
        <v>50</v>
      </c>
      <c r="K120" s="137" t="s">
        <v>50</v>
      </c>
      <c r="L120" s="137" t="s">
        <v>51</v>
      </c>
      <c r="M120" s="117">
        <v>2476</v>
      </c>
      <c r="N120" s="121">
        <v>39345</v>
      </c>
      <c r="O120" s="120" t="s">
        <v>367</v>
      </c>
      <c r="P120" s="129">
        <v>2875</v>
      </c>
      <c r="Q120" s="120" t="s">
        <v>45</v>
      </c>
      <c r="R120" s="123">
        <v>81</v>
      </c>
      <c r="S120" s="121">
        <v>39345</v>
      </c>
      <c r="T120" s="121">
        <v>39345</v>
      </c>
      <c r="U120" s="130" t="s">
        <v>62</v>
      </c>
      <c r="V120" s="130"/>
      <c r="W120" s="124">
        <v>0.1</v>
      </c>
      <c r="X120" s="125">
        <f t="shared" si="4"/>
        <v>23.958333333333332</v>
      </c>
      <c r="Y120" s="126">
        <f t="shared" si="5"/>
        <v>1293.75</v>
      </c>
      <c r="Z120" s="127"/>
    </row>
    <row r="121" spans="3:26" s="115" customFormat="1" ht="39" thickBot="1" x14ac:dyDescent="0.25">
      <c r="C121" s="116">
        <v>102</v>
      </c>
      <c r="D121" s="117">
        <v>1246</v>
      </c>
      <c r="E121" s="118" t="s">
        <v>55</v>
      </c>
      <c r="F121" s="119" t="s">
        <v>56</v>
      </c>
      <c r="G121" s="117" t="s">
        <v>365</v>
      </c>
      <c r="H121" s="137" t="s">
        <v>194</v>
      </c>
      <c r="I121" s="137" t="s">
        <v>372</v>
      </c>
      <c r="J121" s="137" t="s">
        <v>50</v>
      </c>
      <c r="K121" s="137" t="s">
        <v>50</v>
      </c>
      <c r="L121" s="137" t="s">
        <v>51</v>
      </c>
      <c r="M121" s="117">
        <v>2476</v>
      </c>
      <c r="N121" s="121">
        <v>39345</v>
      </c>
      <c r="O121" s="120" t="s">
        <v>367</v>
      </c>
      <c r="P121" s="129">
        <v>2875</v>
      </c>
      <c r="Q121" s="120" t="s">
        <v>45</v>
      </c>
      <c r="R121" s="123">
        <v>81</v>
      </c>
      <c r="S121" s="121">
        <v>39345</v>
      </c>
      <c r="T121" s="121">
        <v>39345</v>
      </c>
      <c r="U121" s="130" t="s">
        <v>62</v>
      </c>
      <c r="V121" s="130"/>
      <c r="W121" s="124">
        <v>0.1</v>
      </c>
      <c r="X121" s="125">
        <f t="shared" si="4"/>
        <v>23.958333333333332</v>
      </c>
      <c r="Y121" s="126">
        <f t="shared" si="5"/>
        <v>1293.75</v>
      </c>
      <c r="Z121" s="127"/>
    </row>
    <row r="122" spans="3:26" s="115" customFormat="1" ht="39" thickTop="1" x14ac:dyDescent="0.2">
      <c r="C122" s="103">
        <v>103</v>
      </c>
      <c r="D122" s="117">
        <v>1246</v>
      </c>
      <c r="E122" s="118" t="s">
        <v>55</v>
      </c>
      <c r="F122" s="119" t="s">
        <v>56</v>
      </c>
      <c r="G122" s="117" t="s">
        <v>365</v>
      </c>
      <c r="H122" s="137" t="s">
        <v>194</v>
      </c>
      <c r="I122" s="137" t="s">
        <v>373</v>
      </c>
      <c r="J122" s="137" t="s">
        <v>50</v>
      </c>
      <c r="K122" s="137" t="s">
        <v>50</v>
      </c>
      <c r="L122" s="137" t="s">
        <v>51</v>
      </c>
      <c r="M122" s="117">
        <v>2476</v>
      </c>
      <c r="N122" s="121">
        <v>39345</v>
      </c>
      <c r="O122" s="120" t="s">
        <v>367</v>
      </c>
      <c r="P122" s="129">
        <v>2875</v>
      </c>
      <c r="Q122" s="120" t="s">
        <v>45</v>
      </c>
      <c r="R122" s="123">
        <v>81</v>
      </c>
      <c r="S122" s="121">
        <v>39345</v>
      </c>
      <c r="T122" s="121">
        <v>39345</v>
      </c>
      <c r="U122" s="130" t="s">
        <v>62</v>
      </c>
      <c r="V122" s="130"/>
      <c r="W122" s="124">
        <v>0.1</v>
      </c>
      <c r="X122" s="125">
        <f t="shared" si="4"/>
        <v>23.958333333333332</v>
      </c>
      <c r="Y122" s="126">
        <f t="shared" si="5"/>
        <v>1293.75</v>
      </c>
      <c r="Z122" s="127"/>
    </row>
    <row r="123" spans="3:26" s="115" customFormat="1" ht="39" thickBot="1" x14ac:dyDescent="0.25">
      <c r="C123" s="116">
        <v>104</v>
      </c>
      <c r="D123" s="117">
        <v>1246</v>
      </c>
      <c r="E123" s="118" t="s">
        <v>55</v>
      </c>
      <c r="F123" s="119" t="s">
        <v>56</v>
      </c>
      <c r="G123" s="117" t="s">
        <v>365</v>
      </c>
      <c r="H123" s="137" t="s">
        <v>194</v>
      </c>
      <c r="I123" s="137" t="s">
        <v>374</v>
      </c>
      <c r="J123" s="137" t="s">
        <v>50</v>
      </c>
      <c r="K123" s="137" t="s">
        <v>50</v>
      </c>
      <c r="L123" s="137" t="s">
        <v>51</v>
      </c>
      <c r="M123" s="117">
        <v>2476</v>
      </c>
      <c r="N123" s="121">
        <v>39345</v>
      </c>
      <c r="O123" s="120" t="s">
        <v>367</v>
      </c>
      <c r="P123" s="129">
        <v>2875</v>
      </c>
      <c r="Q123" s="120" t="s">
        <v>45</v>
      </c>
      <c r="R123" s="123">
        <v>81</v>
      </c>
      <c r="S123" s="121">
        <v>39345</v>
      </c>
      <c r="T123" s="121">
        <v>39345</v>
      </c>
      <c r="U123" s="130" t="s">
        <v>62</v>
      </c>
      <c r="V123" s="130"/>
      <c r="W123" s="124">
        <v>0.1</v>
      </c>
      <c r="X123" s="125">
        <f t="shared" si="4"/>
        <v>23.958333333333332</v>
      </c>
      <c r="Y123" s="126">
        <f t="shared" si="5"/>
        <v>1293.75</v>
      </c>
      <c r="Z123" s="127"/>
    </row>
    <row r="124" spans="3:26" s="115" customFormat="1" ht="39" thickTop="1" x14ac:dyDescent="0.2">
      <c r="C124" s="103">
        <v>105</v>
      </c>
      <c r="D124" s="117">
        <v>1246</v>
      </c>
      <c r="E124" s="118" t="s">
        <v>55</v>
      </c>
      <c r="F124" s="119" t="s">
        <v>56</v>
      </c>
      <c r="G124" s="117" t="s">
        <v>365</v>
      </c>
      <c r="H124" s="137" t="s">
        <v>194</v>
      </c>
      <c r="I124" s="137" t="s">
        <v>375</v>
      </c>
      <c r="J124" s="137" t="s">
        <v>50</v>
      </c>
      <c r="K124" s="137" t="s">
        <v>50</v>
      </c>
      <c r="L124" s="137" t="s">
        <v>51</v>
      </c>
      <c r="M124" s="117">
        <v>2476</v>
      </c>
      <c r="N124" s="121">
        <v>39345</v>
      </c>
      <c r="O124" s="120" t="s">
        <v>367</v>
      </c>
      <c r="P124" s="129">
        <v>2875</v>
      </c>
      <c r="Q124" s="120" t="s">
        <v>45</v>
      </c>
      <c r="R124" s="123">
        <v>81</v>
      </c>
      <c r="S124" s="121">
        <v>39345</v>
      </c>
      <c r="T124" s="121">
        <v>39345</v>
      </c>
      <c r="U124" s="130" t="s">
        <v>62</v>
      </c>
      <c r="V124" s="130"/>
      <c r="W124" s="124">
        <v>0.1</v>
      </c>
      <c r="X124" s="125">
        <f t="shared" si="4"/>
        <v>23.958333333333332</v>
      </c>
      <c r="Y124" s="126">
        <f t="shared" si="5"/>
        <v>1293.75</v>
      </c>
      <c r="Z124" s="127"/>
    </row>
    <row r="125" spans="3:26" s="115" customFormat="1" ht="39" thickBot="1" x14ac:dyDescent="0.25">
      <c r="C125" s="116">
        <v>106</v>
      </c>
      <c r="D125" s="117">
        <v>1246</v>
      </c>
      <c r="E125" s="118" t="s">
        <v>55</v>
      </c>
      <c r="F125" s="119" t="s">
        <v>56</v>
      </c>
      <c r="G125" s="117" t="s">
        <v>365</v>
      </c>
      <c r="H125" s="137" t="s">
        <v>194</v>
      </c>
      <c r="I125" s="137" t="s">
        <v>376</v>
      </c>
      <c r="J125" s="137" t="s">
        <v>50</v>
      </c>
      <c r="K125" s="137" t="s">
        <v>50</v>
      </c>
      <c r="L125" s="137" t="s">
        <v>51</v>
      </c>
      <c r="M125" s="117">
        <v>2476</v>
      </c>
      <c r="N125" s="121">
        <v>39345</v>
      </c>
      <c r="O125" s="120" t="s">
        <v>367</v>
      </c>
      <c r="P125" s="129">
        <v>2875</v>
      </c>
      <c r="Q125" s="120" t="s">
        <v>45</v>
      </c>
      <c r="R125" s="123">
        <v>81</v>
      </c>
      <c r="S125" s="121">
        <v>39345</v>
      </c>
      <c r="T125" s="121">
        <v>39345</v>
      </c>
      <c r="U125" s="130" t="s">
        <v>62</v>
      </c>
      <c r="V125" s="130"/>
      <c r="W125" s="124">
        <v>0.1</v>
      </c>
      <c r="X125" s="125">
        <f t="shared" si="4"/>
        <v>23.958333333333332</v>
      </c>
      <c r="Y125" s="126">
        <f t="shared" si="5"/>
        <v>1293.75</v>
      </c>
      <c r="Z125" s="127"/>
    </row>
    <row r="126" spans="3:26" s="115" customFormat="1" ht="39" thickTop="1" x14ac:dyDescent="0.2">
      <c r="C126" s="103">
        <v>107</v>
      </c>
      <c r="D126" s="117">
        <v>1246</v>
      </c>
      <c r="E126" s="118" t="s">
        <v>55</v>
      </c>
      <c r="F126" s="119" t="s">
        <v>56</v>
      </c>
      <c r="G126" s="117" t="s">
        <v>365</v>
      </c>
      <c r="H126" s="137" t="s">
        <v>194</v>
      </c>
      <c r="I126" s="137" t="s">
        <v>377</v>
      </c>
      <c r="J126" s="137" t="s">
        <v>50</v>
      </c>
      <c r="K126" s="137" t="s">
        <v>50</v>
      </c>
      <c r="L126" s="137" t="s">
        <v>51</v>
      </c>
      <c r="M126" s="117">
        <v>2476</v>
      </c>
      <c r="N126" s="121">
        <v>39345</v>
      </c>
      <c r="O126" s="120" t="s">
        <v>367</v>
      </c>
      <c r="P126" s="129">
        <v>2875</v>
      </c>
      <c r="Q126" s="120" t="s">
        <v>45</v>
      </c>
      <c r="R126" s="123">
        <v>81</v>
      </c>
      <c r="S126" s="121">
        <v>39345</v>
      </c>
      <c r="T126" s="121">
        <v>39345</v>
      </c>
      <c r="U126" s="130" t="s">
        <v>62</v>
      </c>
      <c r="V126" s="130"/>
      <c r="W126" s="124">
        <v>0.1</v>
      </c>
      <c r="X126" s="125">
        <f t="shared" si="4"/>
        <v>23.958333333333332</v>
      </c>
      <c r="Y126" s="126">
        <f t="shared" si="5"/>
        <v>1293.75</v>
      </c>
      <c r="Z126" s="127"/>
    </row>
    <row r="127" spans="3:26" s="115" customFormat="1" ht="39" thickBot="1" x14ac:dyDescent="0.25">
      <c r="C127" s="116">
        <v>108</v>
      </c>
      <c r="D127" s="117">
        <v>1246</v>
      </c>
      <c r="E127" s="118" t="s">
        <v>55</v>
      </c>
      <c r="F127" s="119" t="s">
        <v>56</v>
      </c>
      <c r="G127" s="117" t="s">
        <v>365</v>
      </c>
      <c r="H127" s="137" t="s">
        <v>194</v>
      </c>
      <c r="I127" s="137" t="s">
        <v>378</v>
      </c>
      <c r="J127" s="137" t="s">
        <v>50</v>
      </c>
      <c r="K127" s="137" t="s">
        <v>50</v>
      </c>
      <c r="L127" s="137" t="s">
        <v>51</v>
      </c>
      <c r="M127" s="117">
        <v>2476</v>
      </c>
      <c r="N127" s="121">
        <v>39345</v>
      </c>
      <c r="O127" s="120" t="s">
        <v>367</v>
      </c>
      <c r="P127" s="129">
        <v>2875</v>
      </c>
      <c r="Q127" s="120" t="s">
        <v>45</v>
      </c>
      <c r="R127" s="123">
        <v>81</v>
      </c>
      <c r="S127" s="121">
        <v>39345</v>
      </c>
      <c r="T127" s="121">
        <v>39345</v>
      </c>
      <c r="U127" s="130" t="s">
        <v>62</v>
      </c>
      <c r="V127" s="130"/>
      <c r="W127" s="124">
        <v>0.1</v>
      </c>
      <c r="X127" s="125">
        <f t="shared" si="4"/>
        <v>23.958333333333332</v>
      </c>
      <c r="Y127" s="126">
        <f t="shared" si="5"/>
        <v>1293.75</v>
      </c>
      <c r="Z127" s="127"/>
    </row>
    <row r="128" spans="3:26" s="115" customFormat="1" ht="39" thickTop="1" x14ac:dyDescent="0.2">
      <c r="C128" s="103">
        <v>109</v>
      </c>
      <c r="D128" s="117">
        <v>1246</v>
      </c>
      <c r="E128" s="118" t="s">
        <v>55</v>
      </c>
      <c r="F128" s="119" t="s">
        <v>56</v>
      </c>
      <c r="G128" s="117" t="s">
        <v>365</v>
      </c>
      <c r="H128" s="137" t="s">
        <v>194</v>
      </c>
      <c r="I128" s="137" t="s">
        <v>379</v>
      </c>
      <c r="J128" s="137" t="s">
        <v>51</v>
      </c>
      <c r="K128" s="137" t="s">
        <v>50</v>
      </c>
      <c r="L128" s="137" t="s">
        <v>51</v>
      </c>
      <c r="M128" s="117">
        <v>2476</v>
      </c>
      <c r="N128" s="121">
        <v>39345</v>
      </c>
      <c r="O128" s="120" t="s">
        <v>367</v>
      </c>
      <c r="P128" s="129">
        <v>2875</v>
      </c>
      <c r="Q128" s="120" t="s">
        <v>45</v>
      </c>
      <c r="R128" s="123">
        <v>81</v>
      </c>
      <c r="S128" s="121">
        <v>39345</v>
      </c>
      <c r="T128" s="121">
        <v>39345</v>
      </c>
      <c r="U128" s="130" t="s">
        <v>62</v>
      </c>
      <c r="V128" s="130"/>
      <c r="W128" s="124">
        <v>0.1</v>
      </c>
      <c r="X128" s="125">
        <f t="shared" si="4"/>
        <v>23.958333333333332</v>
      </c>
      <c r="Y128" s="126">
        <f t="shared" si="5"/>
        <v>1293.75</v>
      </c>
      <c r="Z128" s="127"/>
    </row>
    <row r="129" spans="3:26" s="115" customFormat="1" ht="102.75" thickBot="1" x14ac:dyDescent="0.25">
      <c r="C129" s="116">
        <v>110</v>
      </c>
      <c r="D129" s="117">
        <v>1241</v>
      </c>
      <c r="E129" s="118">
        <v>124104</v>
      </c>
      <c r="F129" s="119" t="s">
        <v>37</v>
      </c>
      <c r="G129" s="117" t="s">
        <v>380</v>
      </c>
      <c r="H129" s="137" t="s">
        <v>88</v>
      </c>
      <c r="I129" s="137" t="s">
        <v>381</v>
      </c>
      <c r="J129" s="137" t="s">
        <v>382</v>
      </c>
      <c r="K129" s="137" t="s">
        <v>383</v>
      </c>
      <c r="L129" s="137" t="s">
        <v>384</v>
      </c>
      <c r="M129" s="117">
        <v>385</v>
      </c>
      <c r="N129" s="121">
        <v>39370</v>
      </c>
      <c r="O129" s="120" t="s">
        <v>385</v>
      </c>
      <c r="P129" s="129">
        <v>8625</v>
      </c>
      <c r="Q129" s="120" t="s">
        <v>45</v>
      </c>
      <c r="R129" s="123">
        <v>80</v>
      </c>
      <c r="S129" s="121">
        <v>39370</v>
      </c>
      <c r="T129" s="121">
        <v>39370</v>
      </c>
      <c r="U129" s="120" t="s">
        <v>155</v>
      </c>
      <c r="V129" s="120"/>
      <c r="W129" s="124">
        <v>0.2</v>
      </c>
      <c r="X129" s="125">
        <f>+P129*0.2/12</f>
        <v>143.75</v>
      </c>
      <c r="Y129" s="126">
        <f>+P129*0.2*4.5</f>
        <v>7762.5</v>
      </c>
      <c r="Z129" s="127"/>
    </row>
    <row r="130" spans="3:26" s="115" customFormat="1" ht="77.25" thickTop="1" x14ac:dyDescent="0.2">
      <c r="C130" s="103">
        <v>111</v>
      </c>
      <c r="D130" s="117">
        <v>1241</v>
      </c>
      <c r="E130" s="118">
        <v>124104</v>
      </c>
      <c r="F130" s="119" t="s">
        <v>37</v>
      </c>
      <c r="G130" s="117" t="s">
        <v>386</v>
      </c>
      <c r="H130" s="137" t="s">
        <v>387</v>
      </c>
      <c r="I130" s="137" t="s">
        <v>103</v>
      </c>
      <c r="J130" s="137" t="s">
        <v>104</v>
      </c>
      <c r="K130" s="137" t="s">
        <v>388</v>
      </c>
      <c r="L130" s="137" t="s">
        <v>389</v>
      </c>
      <c r="M130" s="117" t="s">
        <v>390</v>
      </c>
      <c r="N130" s="121">
        <v>39374</v>
      </c>
      <c r="O130" s="120" t="s">
        <v>149</v>
      </c>
      <c r="P130" s="129">
        <v>8500</v>
      </c>
      <c r="Q130" s="120" t="s">
        <v>45</v>
      </c>
      <c r="R130" s="123">
        <v>86</v>
      </c>
      <c r="S130" s="121">
        <v>39374</v>
      </c>
      <c r="T130" s="121">
        <v>39374</v>
      </c>
      <c r="U130" s="130" t="s">
        <v>168</v>
      </c>
      <c r="V130" s="130"/>
      <c r="W130" s="124">
        <v>0.2</v>
      </c>
      <c r="X130" s="125">
        <f>+P130*0.2/12</f>
        <v>141.66666666666666</v>
      </c>
      <c r="Y130" s="126">
        <f>+P130*0.2*4.5</f>
        <v>7650</v>
      </c>
      <c r="Z130" s="127"/>
    </row>
    <row r="131" spans="3:26" s="115" customFormat="1" ht="77.25" thickBot="1" x14ac:dyDescent="0.25">
      <c r="C131" s="116">
        <v>112</v>
      </c>
      <c r="D131" s="117">
        <v>1241</v>
      </c>
      <c r="E131" s="118">
        <v>124104</v>
      </c>
      <c r="F131" s="119" t="s">
        <v>37</v>
      </c>
      <c r="G131" s="117" t="s">
        <v>386</v>
      </c>
      <c r="H131" s="137" t="s">
        <v>387</v>
      </c>
      <c r="I131" s="137" t="s">
        <v>117</v>
      </c>
      <c r="J131" s="137" t="s">
        <v>104</v>
      </c>
      <c r="K131" s="137" t="s">
        <v>391</v>
      </c>
      <c r="L131" s="137" t="s">
        <v>392</v>
      </c>
      <c r="M131" s="117" t="s">
        <v>390</v>
      </c>
      <c r="N131" s="121">
        <v>39374</v>
      </c>
      <c r="O131" s="120" t="s">
        <v>149</v>
      </c>
      <c r="P131" s="129"/>
      <c r="Q131" s="120" t="s">
        <v>45</v>
      </c>
      <c r="R131" s="123">
        <v>86</v>
      </c>
      <c r="S131" s="121">
        <v>39374</v>
      </c>
      <c r="T131" s="121">
        <v>39374</v>
      </c>
      <c r="U131" s="130" t="s">
        <v>168</v>
      </c>
      <c r="V131" s="130"/>
      <c r="W131" s="124">
        <v>0.2</v>
      </c>
      <c r="X131" s="125">
        <f>+P131*0.2/12</f>
        <v>0</v>
      </c>
      <c r="Y131" s="126">
        <f>+P131*0.2*4.5</f>
        <v>0</v>
      </c>
      <c r="Z131" s="127"/>
    </row>
    <row r="132" spans="3:26" s="115" customFormat="1" ht="77.25" thickTop="1" x14ac:dyDescent="0.2">
      <c r="C132" s="103">
        <v>113</v>
      </c>
      <c r="D132" s="117">
        <v>1241</v>
      </c>
      <c r="E132" s="118">
        <v>124104</v>
      </c>
      <c r="F132" s="119" t="s">
        <v>37</v>
      </c>
      <c r="G132" s="117" t="s">
        <v>393</v>
      </c>
      <c r="H132" s="137" t="s">
        <v>394</v>
      </c>
      <c r="I132" s="137" t="s">
        <v>103</v>
      </c>
      <c r="J132" s="137" t="s">
        <v>104</v>
      </c>
      <c r="K132" s="137" t="s">
        <v>388</v>
      </c>
      <c r="L132" s="137" t="s">
        <v>395</v>
      </c>
      <c r="M132" s="117" t="s">
        <v>390</v>
      </c>
      <c r="N132" s="121">
        <v>39374</v>
      </c>
      <c r="O132" s="120" t="s">
        <v>149</v>
      </c>
      <c r="P132" s="129">
        <v>8500</v>
      </c>
      <c r="Q132" s="120" t="s">
        <v>45</v>
      </c>
      <c r="R132" s="123">
        <v>86</v>
      </c>
      <c r="S132" s="121">
        <v>39374</v>
      </c>
      <c r="T132" s="121">
        <v>39374</v>
      </c>
      <c r="U132" s="120" t="s">
        <v>355</v>
      </c>
      <c r="V132" s="120"/>
      <c r="W132" s="124">
        <v>0.2</v>
      </c>
      <c r="X132" s="125">
        <f>+P132*0.2/12</f>
        <v>141.66666666666666</v>
      </c>
      <c r="Y132" s="126">
        <f>+P132*0.2*4.5</f>
        <v>7650</v>
      </c>
      <c r="Z132" s="127"/>
    </row>
    <row r="133" spans="3:26" s="115" customFormat="1" ht="77.25" thickBot="1" x14ac:dyDescent="0.25">
      <c r="C133" s="116">
        <v>114</v>
      </c>
      <c r="D133" s="117">
        <v>1241</v>
      </c>
      <c r="E133" s="118">
        <v>124104</v>
      </c>
      <c r="F133" s="119" t="s">
        <v>37</v>
      </c>
      <c r="G133" s="117" t="s">
        <v>393</v>
      </c>
      <c r="H133" s="137" t="s">
        <v>394</v>
      </c>
      <c r="I133" s="137" t="s">
        <v>117</v>
      </c>
      <c r="J133" s="137" t="s">
        <v>104</v>
      </c>
      <c r="K133" s="137" t="s">
        <v>396</v>
      </c>
      <c r="L133" s="137" t="s">
        <v>397</v>
      </c>
      <c r="M133" s="117" t="s">
        <v>390</v>
      </c>
      <c r="N133" s="121">
        <v>39374</v>
      </c>
      <c r="O133" s="120" t="s">
        <v>149</v>
      </c>
      <c r="P133" s="129"/>
      <c r="Q133" s="120" t="s">
        <v>45</v>
      </c>
      <c r="R133" s="123">
        <v>86</v>
      </c>
      <c r="S133" s="121">
        <v>39374</v>
      </c>
      <c r="T133" s="121">
        <v>39374</v>
      </c>
      <c r="U133" s="120" t="s">
        <v>355</v>
      </c>
      <c r="V133" s="120"/>
      <c r="W133" s="124">
        <v>0.2</v>
      </c>
      <c r="X133" s="125">
        <f>+P133*0.2/12</f>
        <v>0</v>
      </c>
      <c r="Y133" s="126">
        <f>+P133*0.2*4.5</f>
        <v>0</v>
      </c>
      <c r="Z133" s="127"/>
    </row>
    <row r="134" spans="3:26" s="115" customFormat="1" ht="39" thickTop="1" x14ac:dyDescent="0.2">
      <c r="C134" s="103">
        <v>115</v>
      </c>
      <c r="D134" s="117">
        <v>1246</v>
      </c>
      <c r="E134" s="118" t="s">
        <v>55</v>
      </c>
      <c r="F134" s="119" t="s">
        <v>56</v>
      </c>
      <c r="G134" s="117" t="s">
        <v>398</v>
      </c>
      <c r="H134" s="137" t="s">
        <v>171</v>
      </c>
      <c r="I134" s="137" t="s">
        <v>399</v>
      </c>
      <c r="J134" s="137" t="s">
        <v>400</v>
      </c>
      <c r="K134" s="137" t="s">
        <v>401</v>
      </c>
      <c r="L134" s="137">
        <v>283775</v>
      </c>
      <c r="M134" s="117">
        <v>11556</v>
      </c>
      <c r="N134" s="121">
        <v>39366</v>
      </c>
      <c r="O134" s="120" t="s">
        <v>402</v>
      </c>
      <c r="P134" s="129">
        <v>64227.5</v>
      </c>
      <c r="Q134" s="120" t="s">
        <v>45</v>
      </c>
      <c r="R134" s="123">
        <v>74</v>
      </c>
      <c r="S134" s="121">
        <v>39366</v>
      </c>
      <c r="T134" s="121">
        <v>39366</v>
      </c>
      <c r="U134" s="130" t="s">
        <v>180</v>
      </c>
      <c r="V134" s="130"/>
      <c r="W134" s="124">
        <v>0.1</v>
      </c>
      <c r="X134" s="125">
        <f t="shared" si="4"/>
        <v>535.22916666666663</v>
      </c>
      <c r="Y134" s="126">
        <f t="shared" si="5"/>
        <v>28902.375</v>
      </c>
      <c r="Z134" s="127"/>
    </row>
    <row r="135" spans="3:26" s="115" customFormat="1" ht="39" thickBot="1" x14ac:dyDescent="0.25">
      <c r="C135" s="116">
        <v>116</v>
      </c>
      <c r="D135" s="117">
        <v>1246</v>
      </c>
      <c r="E135" s="118" t="s">
        <v>55</v>
      </c>
      <c r="F135" s="119" t="s">
        <v>56</v>
      </c>
      <c r="G135" s="117" t="s">
        <v>403</v>
      </c>
      <c r="H135" s="137" t="s">
        <v>171</v>
      </c>
      <c r="I135" s="137" t="s">
        <v>404</v>
      </c>
      <c r="J135" s="137" t="s">
        <v>400</v>
      </c>
      <c r="K135" s="137" t="s">
        <v>405</v>
      </c>
      <c r="L135" s="137" t="s">
        <v>406</v>
      </c>
      <c r="M135" s="117">
        <v>11556</v>
      </c>
      <c r="N135" s="121">
        <v>39366</v>
      </c>
      <c r="O135" s="120" t="s">
        <v>402</v>
      </c>
      <c r="P135" s="129">
        <v>8478.0300000000007</v>
      </c>
      <c r="Q135" s="120" t="s">
        <v>45</v>
      </c>
      <c r="R135" s="123">
        <v>74</v>
      </c>
      <c r="S135" s="121">
        <v>39366</v>
      </c>
      <c r="T135" s="121">
        <v>39366</v>
      </c>
      <c r="U135" s="130" t="s">
        <v>180</v>
      </c>
      <c r="V135" s="130"/>
      <c r="W135" s="124">
        <v>0.1</v>
      </c>
      <c r="X135" s="125">
        <f t="shared" si="4"/>
        <v>70.650250000000014</v>
      </c>
      <c r="Y135" s="126">
        <f t="shared" si="5"/>
        <v>3815.1135000000004</v>
      </c>
      <c r="Z135" s="127"/>
    </row>
    <row r="136" spans="3:26" s="115" customFormat="1" ht="39" thickTop="1" x14ac:dyDescent="0.2">
      <c r="C136" s="103">
        <v>117</v>
      </c>
      <c r="D136" s="117">
        <v>1246</v>
      </c>
      <c r="E136" s="118">
        <v>124603</v>
      </c>
      <c r="F136" s="119" t="s">
        <v>263</v>
      </c>
      <c r="G136" s="117" t="s">
        <v>407</v>
      </c>
      <c r="H136" s="137" t="s">
        <v>194</v>
      </c>
      <c r="I136" s="137" t="s">
        <v>408</v>
      </c>
      <c r="J136" s="137" t="s">
        <v>409</v>
      </c>
      <c r="K136" s="141" t="s">
        <v>410</v>
      </c>
      <c r="L136" s="137" t="s">
        <v>51</v>
      </c>
      <c r="M136" s="117">
        <v>216443</v>
      </c>
      <c r="N136" s="121">
        <v>39290</v>
      </c>
      <c r="O136" s="120" t="s">
        <v>306</v>
      </c>
      <c r="P136" s="129">
        <v>2379.11</v>
      </c>
      <c r="Q136" s="120" t="s">
        <v>45</v>
      </c>
      <c r="R136" s="123">
        <v>24</v>
      </c>
      <c r="S136" s="121">
        <v>39394</v>
      </c>
      <c r="T136" s="121">
        <v>39394</v>
      </c>
      <c r="U136" s="130" t="s">
        <v>197</v>
      </c>
      <c r="V136" s="130"/>
      <c r="W136" s="124">
        <v>0.1</v>
      </c>
      <c r="X136" s="125">
        <f t="shared" si="4"/>
        <v>19.825916666666668</v>
      </c>
      <c r="Y136" s="126">
        <f t="shared" si="5"/>
        <v>1070.5995</v>
      </c>
      <c r="Z136" s="127"/>
    </row>
    <row r="137" spans="3:26" s="115" customFormat="1" ht="39" thickBot="1" x14ac:dyDescent="0.25">
      <c r="C137" s="116">
        <v>118</v>
      </c>
      <c r="D137" s="117">
        <v>1246</v>
      </c>
      <c r="E137" s="118">
        <v>124603</v>
      </c>
      <c r="F137" s="119" t="s">
        <v>263</v>
      </c>
      <c r="G137" s="117" t="s">
        <v>411</v>
      </c>
      <c r="H137" s="137" t="s">
        <v>194</v>
      </c>
      <c r="I137" s="137" t="s">
        <v>412</v>
      </c>
      <c r="J137" s="137" t="s">
        <v>409</v>
      </c>
      <c r="K137" s="141" t="s">
        <v>413</v>
      </c>
      <c r="L137" s="137" t="s">
        <v>414</v>
      </c>
      <c r="M137" s="117">
        <v>219775</v>
      </c>
      <c r="N137" s="121">
        <v>39352</v>
      </c>
      <c r="O137" s="120" t="s">
        <v>306</v>
      </c>
      <c r="P137" s="129">
        <v>9955.06</v>
      </c>
      <c r="Q137" s="120" t="s">
        <v>415</v>
      </c>
      <c r="R137" s="123">
        <v>36</v>
      </c>
      <c r="S137" s="121">
        <v>39447</v>
      </c>
      <c r="T137" s="121">
        <v>39447</v>
      </c>
      <c r="U137" s="130" t="s">
        <v>197</v>
      </c>
      <c r="V137" s="130"/>
      <c r="W137" s="124">
        <v>0.1</v>
      </c>
      <c r="X137" s="125">
        <f t="shared" si="4"/>
        <v>82.958833333333331</v>
      </c>
      <c r="Y137" s="126">
        <f t="shared" si="5"/>
        <v>4479.777</v>
      </c>
      <c r="Z137" s="127"/>
    </row>
    <row r="138" spans="3:26" s="115" customFormat="1" ht="26.25" thickTop="1" x14ac:dyDescent="0.2">
      <c r="C138" s="103">
        <v>119</v>
      </c>
      <c r="D138" s="117">
        <v>1246</v>
      </c>
      <c r="E138" s="118" t="s">
        <v>55</v>
      </c>
      <c r="F138" s="119" t="s">
        <v>56</v>
      </c>
      <c r="G138" s="117" t="s">
        <v>416</v>
      </c>
      <c r="H138" s="137" t="s">
        <v>39</v>
      </c>
      <c r="I138" s="137" t="s">
        <v>417</v>
      </c>
      <c r="J138" s="137" t="s">
        <v>50</v>
      </c>
      <c r="K138" s="137" t="s">
        <v>50</v>
      </c>
      <c r="L138" s="137" t="s">
        <v>51</v>
      </c>
      <c r="M138" s="117" t="s">
        <v>418</v>
      </c>
      <c r="N138" s="121">
        <v>39367</v>
      </c>
      <c r="O138" s="120" t="s">
        <v>419</v>
      </c>
      <c r="P138" s="129">
        <v>2882.97</v>
      </c>
      <c r="Q138" s="142" t="s">
        <v>45</v>
      </c>
      <c r="R138" s="123">
        <v>33</v>
      </c>
      <c r="S138" s="140">
        <v>39423</v>
      </c>
      <c r="T138" s="121">
        <v>39423</v>
      </c>
      <c r="U138" s="120" t="s">
        <v>62</v>
      </c>
      <c r="V138" s="120"/>
      <c r="W138" s="124">
        <v>0.1</v>
      </c>
      <c r="X138" s="125">
        <f t="shared" si="4"/>
        <v>24.024749999999997</v>
      </c>
      <c r="Y138" s="126">
        <f t="shared" si="5"/>
        <v>1297.3364999999999</v>
      </c>
      <c r="Z138" s="127"/>
    </row>
    <row r="139" spans="3:26" s="115" customFormat="1" ht="26.25" thickBot="1" x14ac:dyDescent="0.25">
      <c r="C139" s="116">
        <v>120</v>
      </c>
      <c r="D139" s="117">
        <v>1246</v>
      </c>
      <c r="E139" s="118" t="s">
        <v>55</v>
      </c>
      <c r="F139" s="119" t="s">
        <v>56</v>
      </c>
      <c r="G139" s="117" t="s">
        <v>416</v>
      </c>
      <c r="H139" s="137" t="s">
        <v>39</v>
      </c>
      <c r="I139" s="137" t="s">
        <v>417</v>
      </c>
      <c r="J139" s="137" t="s">
        <v>50</v>
      </c>
      <c r="K139" s="137" t="s">
        <v>50</v>
      </c>
      <c r="L139" s="137" t="s">
        <v>51</v>
      </c>
      <c r="M139" s="117" t="s">
        <v>418</v>
      </c>
      <c r="N139" s="121">
        <v>39367</v>
      </c>
      <c r="O139" s="120" t="s">
        <v>419</v>
      </c>
      <c r="P139" s="129">
        <v>2882.98</v>
      </c>
      <c r="Q139" s="142" t="s">
        <v>45</v>
      </c>
      <c r="R139" s="123">
        <v>33</v>
      </c>
      <c r="S139" s="121">
        <v>39423</v>
      </c>
      <c r="T139" s="140" t="s">
        <v>420</v>
      </c>
      <c r="U139" s="120" t="s">
        <v>62</v>
      </c>
      <c r="V139" s="120"/>
      <c r="W139" s="124">
        <v>0.1</v>
      </c>
      <c r="X139" s="125">
        <f t="shared" si="4"/>
        <v>24.024833333333333</v>
      </c>
      <c r="Y139" s="126">
        <f t="shared" si="5"/>
        <v>1297.3409999999999</v>
      </c>
      <c r="Z139" s="127"/>
    </row>
    <row r="140" spans="3:26" s="115" customFormat="1" ht="51.75" thickTop="1" x14ac:dyDescent="0.2">
      <c r="C140" s="103">
        <v>121</v>
      </c>
      <c r="D140" s="117">
        <v>1241</v>
      </c>
      <c r="E140" s="118" t="s">
        <v>74</v>
      </c>
      <c r="F140" s="119" t="s">
        <v>56</v>
      </c>
      <c r="G140" s="117" t="s">
        <v>421</v>
      </c>
      <c r="H140" s="137" t="s">
        <v>39</v>
      </c>
      <c r="I140" s="137" t="s">
        <v>422</v>
      </c>
      <c r="J140" s="137" t="s">
        <v>50</v>
      </c>
      <c r="K140" s="137" t="s">
        <v>423</v>
      </c>
      <c r="L140" s="137" t="s">
        <v>51</v>
      </c>
      <c r="M140" s="143">
        <v>96</v>
      </c>
      <c r="N140" s="140" t="s">
        <v>424</v>
      </c>
      <c r="O140" s="120" t="s">
        <v>425</v>
      </c>
      <c r="P140" s="129">
        <v>68425</v>
      </c>
      <c r="Q140" s="120" t="s">
        <v>45</v>
      </c>
      <c r="R140" s="123">
        <v>60</v>
      </c>
      <c r="S140" s="121">
        <v>39486</v>
      </c>
      <c r="T140" s="121">
        <v>39486</v>
      </c>
      <c r="U140" s="120" t="s">
        <v>53</v>
      </c>
      <c r="V140" s="120"/>
      <c r="W140" s="124">
        <v>0.1</v>
      </c>
      <c r="X140" s="125">
        <f t="shared" si="4"/>
        <v>570.20833333333337</v>
      </c>
      <c r="Y140" s="126">
        <f t="shared" si="5"/>
        <v>30791.25</v>
      </c>
      <c r="Z140" s="127"/>
    </row>
    <row r="141" spans="3:26" s="115" customFormat="1" ht="102.75" thickBot="1" x14ac:dyDescent="0.25">
      <c r="C141" s="116">
        <v>122</v>
      </c>
      <c r="D141" s="117">
        <v>1246</v>
      </c>
      <c r="E141" s="118">
        <v>124604</v>
      </c>
      <c r="F141" s="119" t="s">
        <v>263</v>
      </c>
      <c r="G141" s="117" t="s">
        <v>426</v>
      </c>
      <c r="H141" s="137" t="s">
        <v>194</v>
      </c>
      <c r="I141" s="137" t="s">
        <v>427</v>
      </c>
      <c r="J141" s="137" t="s">
        <v>428</v>
      </c>
      <c r="K141" s="137" t="s">
        <v>50</v>
      </c>
      <c r="L141" s="137" t="s">
        <v>51</v>
      </c>
      <c r="M141" s="117">
        <v>1431</v>
      </c>
      <c r="N141" s="121">
        <v>39630</v>
      </c>
      <c r="O141" s="120" t="s">
        <v>429</v>
      </c>
      <c r="P141" s="129">
        <v>3620.2</v>
      </c>
      <c r="Q141" s="120" t="s">
        <v>45</v>
      </c>
      <c r="R141" s="123">
        <v>51</v>
      </c>
      <c r="S141" s="121">
        <v>39630</v>
      </c>
      <c r="T141" s="121">
        <v>39630</v>
      </c>
      <c r="U141" s="130" t="s">
        <v>197</v>
      </c>
      <c r="V141" s="130"/>
      <c r="W141" s="124">
        <v>0.1</v>
      </c>
      <c r="X141" s="125">
        <f t="shared" si="4"/>
        <v>30.168333333333333</v>
      </c>
      <c r="Y141" s="126">
        <f t="shared" si="5"/>
        <v>1629.09</v>
      </c>
      <c r="Z141" s="127"/>
    </row>
    <row r="142" spans="3:26" s="115" customFormat="1" ht="77.25" thickTop="1" x14ac:dyDescent="0.2">
      <c r="C142" s="103">
        <v>123</v>
      </c>
      <c r="D142" s="117">
        <v>1241</v>
      </c>
      <c r="E142" s="118">
        <v>124104</v>
      </c>
      <c r="F142" s="119" t="s">
        <v>37</v>
      </c>
      <c r="G142" s="117" t="s">
        <v>430</v>
      </c>
      <c r="H142" s="137" t="s">
        <v>88</v>
      </c>
      <c r="I142" s="137" t="s">
        <v>431</v>
      </c>
      <c r="J142" s="137" t="s">
        <v>104</v>
      </c>
      <c r="K142" s="137" t="s">
        <v>432</v>
      </c>
      <c r="L142" s="137" t="s">
        <v>433</v>
      </c>
      <c r="M142" s="117" t="s">
        <v>434</v>
      </c>
      <c r="N142" s="121">
        <v>39630</v>
      </c>
      <c r="O142" s="120" t="s">
        <v>149</v>
      </c>
      <c r="P142" s="129">
        <v>6900</v>
      </c>
      <c r="Q142" s="120" t="s">
        <v>45</v>
      </c>
      <c r="R142" s="123">
        <v>37</v>
      </c>
      <c r="S142" s="121">
        <v>39664</v>
      </c>
      <c r="T142" s="121">
        <v>39664</v>
      </c>
      <c r="U142" s="130" t="s">
        <v>435</v>
      </c>
      <c r="V142" s="130"/>
      <c r="W142" s="124">
        <v>0.2</v>
      </c>
      <c r="X142" s="125">
        <f t="shared" ref="X142:X150" si="8">+P142*0.2/12</f>
        <v>115</v>
      </c>
      <c r="Y142" s="126">
        <f t="shared" ref="Y142:Y150" si="9">+P142*0.2*4.5</f>
        <v>6210</v>
      </c>
      <c r="Z142" s="127"/>
    </row>
    <row r="143" spans="3:26" s="115" customFormat="1" ht="77.25" thickBot="1" x14ac:dyDescent="0.25">
      <c r="C143" s="116">
        <v>124</v>
      </c>
      <c r="D143" s="117">
        <v>1241</v>
      </c>
      <c r="E143" s="118">
        <v>124104</v>
      </c>
      <c r="F143" s="119" t="s">
        <v>37</v>
      </c>
      <c r="G143" s="117" t="s">
        <v>430</v>
      </c>
      <c r="H143" s="137" t="s">
        <v>88</v>
      </c>
      <c r="I143" s="137" t="s">
        <v>117</v>
      </c>
      <c r="J143" s="137" t="s">
        <v>104</v>
      </c>
      <c r="K143" s="137" t="s">
        <v>436</v>
      </c>
      <c r="L143" s="137" t="s">
        <v>437</v>
      </c>
      <c r="M143" s="117" t="s">
        <v>434</v>
      </c>
      <c r="N143" s="121">
        <v>39630</v>
      </c>
      <c r="O143" s="120" t="s">
        <v>149</v>
      </c>
      <c r="P143" s="129"/>
      <c r="Q143" s="120" t="s">
        <v>45</v>
      </c>
      <c r="R143" s="123">
        <v>37</v>
      </c>
      <c r="S143" s="121">
        <v>39664</v>
      </c>
      <c r="T143" s="121">
        <v>39664</v>
      </c>
      <c r="U143" s="130" t="s">
        <v>435</v>
      </c>
      <c r="V143" s="130"/>
      <c r="W143" s="124">
        <v>0.2</v>
      </c>
      <c r="X143" s="125">
        <f t="shared" si="8"/>
        <v>0</v>
      </c>
      <c r="Y143" s="126">
        <f t="shared" si="9"/>
        <v>0</v>
      </c>
      <c r="Z143" s="127"/>
    </row>
    <row r="144" spans="3:26" s="115" customFormat="1" ht="77.25" thickTop="1" x14ac:dyDescent="0.2">
      <c r="C144" s="103">
        <v>125</v>
      </c>
      <c r="D144" s="117">
        <v>1241</v>
      </c>
      <c r="E144" s="118">
        <v>124104</v>
      </c>
      <c r="F144" s="119" t="s">
        <v>37</v>
      </c>
      <c r="G144" s="117" t="s">
        <v>430</v>
      </c>
      <c r="H144" s="137" t="s">
        <v>88</v>
      </c>
      <c r="I144" s="137" t="s">
        <v>109</v>
      </c>
      <c r="J144" s="137" t="s">
        <v>438</v>
      </c>
      <c r="K144" s="137" t="s">
        <v>439</v>
      </c>
      <c r="L144" s="137" t="s">
        <v>440</v>
      </c>
      <c r="M144" s="117" t="s">
        <v>434</v>
      </c>
      <c r="N144" s="121">
        <v>39630</v>
      </c>
      <c r="O144" s="120" t="s">
        <v>149</v>
      </c>
      <c r="P144" s="129"/>
      <c r="Q144" s="120" t="s">
        <v>45</v>
      </c>
      <c r="R144" s="123">
        <v>37</v>
      </c>
      <c r="S144" s="121">
        <v>39664</v>
      </c>
      <c r="T144" s="121">
        <v>39664</v>
      </c>
      <c r="U144" s="130" t="s">
        <v>435</v>
      </c>
      <c r="V144" s="130"/>
      <c r="W144" s="124">
        <v>0.2</v>
      </c>
      <c r="X144" s="125">
        <f t="shared" si="8"/>
        <v>0</v>
      </c>
      <c r="Y144" s="126">
        <f t="shared" si="9"/>
        <v>0</v>
      </c>
      <c r="Z144" s="127"/>
    </row>
    <row r="145" spans="3:26" s="115" customFormat="1" ht="77.25" thickBot="1" x14ac:dyDescent="0.25">
      <c r="C145" s="116">
        <v>126</v>
      </c>
      <c r="D145" s="117">
        <v>1241</v>
      </c>
      <c r="E145" s="118">
        <v>124104</v>
      </c>
      <c r="F145" s="119" t="s">
        <v>37</v>
      </c>
      <c r="G145" s="117" t="s">
        <v>430</v>
      </c>
      <c r="H145" s="137" t="s">
        <v>88</v>
      </c>
      <c r="I145" s="137" t="s">
        <v>112</v>
      </c>
      <c r="J145" s="137" t="s">
        <v>438</v>
      </c>
      <c r="K145" s="137" t="s">
        <v>50</v>
      </c>
      <c r="L145" s="137" t="s">
        <v>441</v>
      </c>
      <c r="M145" s="117" t="s">
        <v>434</v>
      </c>
      <c r="N145" s="121">
        <v>39630</v>
      </c>
      <c r="O145" s="120" t="s">
        <v>149</v>
      </c>
      <c r="P145" s="129"/>
      <c r="Q145" s="120" t="s">
        <v>45</v>
      </c>
      <c r="R145" s="123">
        <v>37</v>
      </c>
      <c r="S145" s="121">
        <v>39664</v>
      </c>
      <c r="T145" s="121">
        <v>39664</v>
      </c>
      <c r="U145" s="130" t="s">
        <v>435</v>
      </c>
      <c r="V145" s="130"/>
      <c r="W145" s="124">
        <v>0.2</v>
      </c>
      <c r="X145" s="125">
        <f t="shared" si="8"/>
        <v>0</v>
      </c>
      <c r="Y145" s="126">
        <f t="shared" si="9"/>
        <v>0</v>
      </c>
      <c r="Z145" s="127"/>
    </row>
    <row r="146" spans="3:26" s="115" customFormat="1" ht="77.25" thickTop="1" x14ac:dyDescent="0.2">
      <c r="C146" s="103">
        <v>127</v>
      </c>
      <c r="D146" s="117">
        <v>1241</v>
      </c>
      <c r="E146" s="118">
        <v>124104</v>
      </c>
      <c r="F146" s="119" t="s">
        <v>37</v>
      </c>
      <c r="G146" s="117" t="s">
        <v>442</v>
      </c>
      <c r="H146" s="137" t="s">
        <v>88</v>
      </c>
      <c r="I146" s="137" t="s">
        <v>103</v>
      </c>
      <c r="J146" s="137" t="s">
        <v>443</v>
      </c>
      <c r="K146" s="137" t="s">
        <v>444</v>
      </c>
      <c r="L146" s="137" t="s">
        <v>445</v>
      </c>
      <c r="M146" s="117" t="s">
        <v>446</v>
      </c>
      <c r="N146" s="121">
        <v>39692</v>
      </c>
      <c r="O146" s="120" t="s">
        <v>149</v>
      </c>
      <c r="P146" s="129">
        <v>5200</v>
      </c>
      <c r="Q146" s="120" t="s">
        <v>45</v>
      </c>
      <c r="R146" s="123">
        <v>42</v>
      </c>
      <c r="S146" s="121">
        <v>39723</v>
      </c>
      <c r="T146" s="121">
        <v>39723</v>
      </c>
      <c r="U146" s="120" t="s">
        <v>144</v>
      </c>
      <c r="V146" s="120"/>
      <c r="W146" s="124">
        <v>0.2</v>
      </c>
      <c r="X146" s="125">
        <f t="shared" si="8"/>
        <v>86.666666666666671</v>
      </c>
      <c r="Y146" s="126">
        <f t="shared" si="9"/>
        <v>4680</v>
      </c>
      <c r="Z146" s="127"/>
    </row>
    <row r="147" spans="3:26" s="115" customFormat="1" ht="77.25" thickBot="1" x14ac:dyDescent="0.25">
      <c r="C147" s="116">
        <v>128</v>
      </c>
      <c r="D147" s="117">
        <v>1241</v>
      </c>
      <c r="E147" s="118">
        <v>124104</v>
      </c>
      <c r="F147" s="119" t="s">
        <v>37</v>
      </c>
      <c r="G147" s="117" t="s">
        <v>442</v>
      </c>
      <c r="H147" s="137" t="s">
        <v>88</v>
      </c>
      <c r="I147" s="137" t="s">
        <v>117</v>
      </c>
      <c r="J147" s="137" t="s">
        <v>447</v>
      </c>
      <c r="K147" s="137" t="s">
        <v>448</v>
      </c>
      <c r="L147" s="137" t="s">
        <v>449</v>
      </c>
      <c r="M147" s="117" t="s">
        <v>446</v>
      </c>
      <c r="N147" s="121">
        <v>39692</v>
      </c>
      <c r="O147" s="120" t="s">
        <v>149</v>
      </c>
      <c r="P147" s="129"/>
      <c r="Q147" s="120" t="s">
        <v>45</v>
      </c>
      <c r="R147" s="123">
        <v>42</v>
      </c>
      <c r="S147" s="121">
        <v>39723</v>
      </c>
      <c r="T147" s="121">
        <v>39723</v>
      </c>
      <c r="U147" s="120" t="s">
        <v>450</v>
      </c>
      <c r="V147" s="120"/>
      <c r="W147" s="124">
        <v>0.2</v>
      </c>
      <c r="X147" s="125">
        <f t="shared" si="8"/>
        <v>0</v>
      </c>
      <c r="Y147" s="126">
        <f t="shared" si="9"/>
        <v>0</v>
      </c>
      <c r="Z147" s="127"/>
    </row>
    <row r="148" spans="3:26" s="115" customFormat="1" ht="77.25" thickTop="1" x14ac:dyDescent="0.2">
      <c r="C148" s="103">
        <v>129</v>
      </c>
      <c r="D148" s="117">
        <v>1241</v>
      </c>
      <c r="E148" s="118">
        <v>124104</v>
      </c>
      <c r="F148" s="119" t="s">
        <v>37</v>
      </c>
      <c r="G148" s="117" t="s">
        <v>442</v>
      </c>
      <c r="H148" s="137" t="s">
        <v>88</v>
      </c>
      <c r="I148" s="137" t="s">
        <v>109</v>
      </c>
      <c r="J148" s="137" t="s">
        <v>443</v>
      </c>
      <c r="K148" s="137" t="s">
        <v>183</v>
      </c>
      <c r="L148" s="137" t="s">
        <v>451</v>
      </c>
      <c r="M148" s="117" t="s">
        <v>446</v>
      </c>
      <c r="N148" s="121">
        <v>39692</v>
      </c>
      <c r="O148" s="120" t="s">
        <v>149</v>
      </c>
      <c r="P148" s="129"/>
      <c r="Q148" s="120" t="s">
        <v>45</v>
      </c>
      <c r="R148" s="123">
        <v>42</v>
      </c>
      <c r="S148" s="121">
        <v>39723</v>
      </c>
      <c r="T148" s="121">
        <v>39723</v>
      </c>
      <c r="U148" s="120" t="s">
        <v>144</v>
      </c>
      <c r="V148" s="120"/>
      <c r="W148" s="124">
        <v>0.2</v>
      </c>
      <c r="X148" s="125">
        <f t="shared" si="8"/>
        <v>0</v>
      </c>
      <c r="Y148" s="126">
        <f t="shared" si="9"/>
        <v>0</v>
      </c>
      <c r="Z148" s="127"/>
    </row>
    <row r="149" spans="3:26" s="115" customFormat="1" ht="77.25" thickBot="1" x14ac:dyDescent="0.25">
      <c r="C149" s="116">
        <v>130</v>
      </c>
      <c r="D149" s="117">
        <v>1241</v>
      </c>
      <c r="E149" s="118">
        <v>124104</v>
      </c>
      <c r="F149" s="119" t="s">
        <v>37</v>
      </c>
      <c r="G149" s="117" t="s">
        <v>442</v>
      </c>
      <c r="H149" s="137" t="s">
        <v>88</v>
      </c>
      <c r="I149" s="137" t="s">
        <v>112</v>
      </c>
      <c r="J149" s="137" t="s">
        <v>443</v>
      </c>
      <c r="K149" s="137" t="s">
        <v>452</v>
      </c>
      <c r="L149" s="137" t="s">
        <v>453</v>
      </c>
      <c r="M149" s="117" t="s">
        <v>446</v>
      </c>
      <c r="N149" s="121">
        <v>39692</v>
      </c>
      <c r="O149" s="120" t="s">
        <v>149</v>
      </c>
      <c r="P149" s="129"/>
      <c r="Q149" s="120" t="s">
        <v>45</v>
      </c>
      <c r="R149" s="123">
        <v>42</v>
      </c>
      <c r="S149" s="121">
        <v>39723</v>
      </c>
      <c r="T149" s="121">
        <v>39723</v>
      </c>
      <c r="U149" s="120" t="s">
        <v>144</v>
      </c>
      <c r="V149" s="120"/>
      <c r="W149" s="124">
        <v>0.2</v>
      </c>
      <c r="X149" s="125">
        <f t="shared" si="8"/>
        <v>0</v>
      </c>
      <c r="Y149" s="126">
        <f t="shared" si="9"/>
        <v>0</v>
      </c>
      <c r="Z149" s="127"/>
    </row>
    <row r="150" spans="3:26" s="115" customFormat="1" ht="77.25" thickTop="1" x14ac:dyDescent="0.2">
      <c r="C150" s="103">
        <v>131</v>
      </c>
      <c r="D150" s="117">
        <v>1241</v>
      </c>
      <c r="E150" s="118">
        <v>124104</v>
      </c>
      <c r="F150" s="119" t="s">
        <v>37</v>
      </c>
      <c r="G150" s="117" t="s">
        <v>454</v>
      </c>
      <c r="H150" s="137" t="s">
        <v>39</v>
      </c>
      <c r="I150" s="137" t="s">
        <v>455</v>
      </c>
      <c r="J150" s="137" t="s">
        <v>438</v>
      </c>
      <c r="K150" s="137" t="s">
        <v>456</v>
      </c>
      <c r="L150" s="137" t="s">
        <v>457</v>
      </c>
      <c r="M150" s="117" t="s">
        <v>458</v>
      </c>
      <c r="N150" s="121">
        <v>39727</v>
      </c>
      <c r="O150" s="120" t="s">
        <v>149</v>
      </c>
      <c r="P150" s="129">
        <v>3990.01</v>
      </c>
      <c r="Q150" s="120" t="s">
        <v>45</v>
      </c>
      <c r="R150" s="123">
        <v>16</v>
      </c>
      <c r="S150" s="121">
        <v>39755</v>
      </c>
      <c r="T150" s="121">
        <v>39755</v>
      </c>
      <c r="U150" s="120" t="s">
        <v>53</v>
      </c>
      <c r="V150" s="120"/>
      <c r="W150" s="124">
        <v>0.2</v>
      </c>
      <c r="X150" s="125">
        <f t="shared" si="8"/>
        <v>66.500166666666672</v>
      </c>
      <c r="Y150" s="126">
        <f t="shared" si="9"/>
        <v>3591.0090000000005</v>
      </c>
      <c r="Z150" s="127"/>
    </row>
    <row r="151" spans="3:26" s="115" customFormat="1" ht="77.25" thickBot="1" x14ac:dyDescent="0.25">
      <c r="C151" s="116">
        <v>132</v>
      </c>
      <c r="D151" s="117">
        <v>1241</v>
      </c>
      <c r="E151" s="118">
        <v>124106</v>
      </c>
      <c r="F151" s="119" t="s">
        <v>37</v>
      </c>
      <c r="G151" s="117" t="s">
        <v>459</v>
      </c>
      <c r="H151" s="137" t="s">
        <v>88</v>
      </c>
      <c r="I151" s="137" t="s">
        <v>460</v>
      </c>
      <c r="J151" s="137" t="s">
        <v>461</v>
      </c>
      <c r="K151" s="137" t="s">
        <v>154</v>
      </c>
      <c r="L151" s="137">
        <v>7685794</v>
      </c>
      <c r="M151" s="117" t="s">
        <v>462</v>
      </c>
      <c r="N151" s="121">
        <v>39797</v>
      </c>
      <c r="O151" s="120" t="s">
        <v>149</v>
      </c>
      <c r="P151" s="129">
        <v>3750</v>
      </c>
      <c r="Q151" s="120" t="s">
        <v>45</v>
      </c>
      <c r="R151" s="123">
        <v>126</v>
      </c>
      <c r="S151" s="121">
        <v>39786</v>
      </c>
      <c r="T151" s="121">
        <v>39786</v>
      </c>
      <c r="U151" s="120" t="s">
        <v>463</v>
      </c>
      <c r="V151" s="120"/>
      <c r="W151" s="124">
        <v>0.1</v>
      </c>
      <c r="X151" s="125">
        <f t="shared" ref="X151:X208" si="10">+P151*0.1/12</f>
        <v>31.25</v>
      </c>
      <c r="Y151" s="126">
        <f t="shared" ref="Y151:Y208" si="11">+P151*0.1*4.5</f>
        <v>1687.5</v>
      </c>
      <c r="Z151" s="127"/>
    </row>
    <row r="152" spans="3:26" s="115" customFormat="1" ht="39" thickTop="1" x14ac:dyDescent="0.2">
      <c r="C152" s="103">
        <v>133</v>
      </c>
      <c r="D152" s="117">
        <v>1241</v>
      </c>
      <c r="E152" s="118">
        <v>124106</v>
      </c>
      <c r="F152" s="119" t="s">
        <v>37</v>
      </c>
      <c r="G152" s="117" t="s">
        <v>464</v>
      </c>
      <c r="H152" s="137" t="s">
        <v>465</v>
      </c>
      <c r="I152" s="137" t="s">
        <v>466</v>
      </c>
      <c r="J152" s="137" t="s">
        <v>467</v>
      </c>
      <c r="K152" s="137" t="s">
        <v>468</v>
      </c>
      <c r="L152" s="144" t="s">
        <v>469</v>
      </c>
      <c r="M152" s="144" t="s">
        <v>470</v>
      </c>
      <c r="N152" s="121">
        <v>39829</v>
      </c>
      <c r="O152" s="120" t="s">
        <v>471</v>
      </c>
      <c r="P152" s="129">
        <v>86250</v>
      </c>
      <c r="Q152" s="120" t="s">
        <v>141</v>
      </c>
      <c r="R152" s="123">
        <v>14</v>
      </c>
      <c r="S152" s="121">
        <v>39844</v>
      </c>
      <c r="T152" s="121">
        <v>39844</v>
      </c>
      <c r="U152" s="120" t="s">
        <v>355</v>
      </c>
      <c r="V152" s="120"/>
      <c r="W152" s="124">
        <v>0.1</v>
      </c>
      <c r="X152" s="125">
        <f t="shared" si="10"/>
        <v>718.75</v>
      </c>
      <c r="Y152" s="126">
        <f t="shared" si="11"/>
        <v>38812.5</v>
      </c>
      <c r="Z152" s="127"/>
    </row>
    <row r="153" spans="3:26" s="115" customFormat="1" ht="77.25" thickBot="1" x14ac:dyDescent="0.25">
      <c r="C153" s="116">
        <v>134</v>
      </c>
      <c r="D153" s="117">
        <v>1241</v>
      </c>
      <c r="E153" s="118">
        <v>124104</v>
      </c>
      <c r="F153" s="119" t="s">
        <v>37</v>
      </c>
      <c r="G153" s="117" t="s">
        <v>472</v>
      </c>
      <c r="H153" s="137" t="s">
        <v>350</v>
      </c>
      <c r="I153" s="137" t="s">
        <v>473</v>
      </c>
      <c r="J153" s="137" t="s">
        <v>382</v>
      </c>
      <c r="K153" s="137" t="s">
        <v>474</v>
      </c>
      <c r="L153" s="137" t="s">
        <v>475</v>
      </c>
      <c r="M153" s="117" t="s">
        <v>476</v>
      </c>
      <c r="N153" s="121">
        <v>39822</v>
      </c>
      <c r="O153" s="120" t="s">
        <v>149</v>
      </c>
      <c r="P153" s="129">
        <v>7900.01</v>
      </c>
      <c r="Q153" s="120" t="s">
        <v>45</v>
      </c>
      <c r="R153" s="123">
        <v>1</v>
      </c>
      <c r="S153" s="121">
        <v>39847</v>
      </c>
      <c r="T153" s="121">
        <v>39847</v>
      </c>
      <c r="U153" s="130" t="s">
        <v>355</v>
      </c>
      <c r="V153" s="130"/>
      <c r="W153" s="124">
        <v>0.2</v>
      </c>
      <c r="X153" s="125">
        <f>+P153*0.2/12</f>
        <v>131.66683333333336</v>
      </c>
      <c r="Y153" s="126">
        <f>+P153*0.2*4.5</f>
        <v>7110.0090000000009</v>
      </c>
      <c r="Z153" s="127"/>
    </row>
    <row r="154" spans="3:26" s="115" customFormat="1" ht="77.25" thickTop="1" x14ac:dyDescent="0.2">
      <c r="C154" s="103">
        <v>135</v>
      </c>
      <c r="D154" s="117">
        <v>1241</v>
      </c>
      <c r="E154" s="118">
        <v>124106</v>
      </c>
      <c r="F154" s="119" t="s">
        <v>37</v>
      </c>
      <c r="G154" s="117" t="s">
        <v>477</v>
      </c>
      <c r="H154" s="137"/>
      <c r="I154" s="137" t="s">
        <v>478</v>
      </c>
      <c r="J154" s="137" t="s">
        <v>96</v>
      </c>
      <c r="K154" s="137" t="s">
        <v>97</v>
      </c>
      <c r="L154" s="137" t="s">
        <v>479</v>
      </c>
      <c r="M154" s="117" t="s">
        <v>480</v>
      </c>
      <c r="N154" s="121">
        <v>39850</v>
      </c>
      <c r="O154" s="120" t="s">
        <v>149</v>
      </c>
      <c r="P154" s="129">
        <v>3505</v>
      </c>
      <c r="Q154" s="120" t="s">
        <v>45</v>
      </c>
      <c r="R154" s="123">
        <v>17</v>
      </c>
      <c r="S154" s="121">
        <v>39876</v>
      </c>
      <c r="T154" s="121">
        <v>39876</v>
      </c>
      <c r="U154" s="130" t="s">
        <v>62</v>
      </c>
      <c r="V154" s="130"/>
      <c r="W154" s="124">
        <v>0.1</v>
      </c>
      <c r="X154" s="125">
        <f t="shared" si="10"/>
        <v>29.208333333333332</v>
      </c>
      <c r="Y154" s="126">
        <f t="shared" si="11"/>
        <v>1577.25</v>
      </c>
      <c r="Z154" s="127"/>
    </row>
    <row r="155" spans="3:26" s="115" customFormat="1" ht="115.5" thickBot="1" x14ac:dyDescent="0.25">
      <c r="C155" s="116">
        <v>136</v>
      </c>
      <c r="D155" s="120">
        <v>1246</v>
      </c>
      <c r="E155" s="138">
        <v>124603</v>
      </c>
      <c r="F155" s="119" t="s">
        <v>263</v>
      </c>
      <c r="G155" s="120" t="s">
        <v>481</v>
      </c>
      <c r="H155" s="120" t="s">
        <v>171</v>
      </c>
      <c r="I155" s="120" t="s">
        <v>482</v>
      </c>
      <c r="J155" s="120" t="s">
        <v>483</v>
      </c>
      <c r="K155" s="120" t="s">
        <v>484</v>
      </c>
      <c r="L155" s="120" t="s">
        <v>485</v>
      </c>
      <c r="M155" s="120">
        <v>46</v>
      </c>
      <c r="N155" s="121">
        <v>35031</v>
      </c>
      <c r="O155" s="120" t="s">
        <v>486</v>
      </c>
      <c r="P155" s="122">
        <v>250250</v>
      </c>
      <c r="Q155" s="120"/>
      <c r="R155" s="123"/>
      <c r="S155" s="121"/>
      <c r="T155" s="121"/>
      <c r="U155" s="130" t="s">
        <v>197</v>
      </c>
      <c r="V155" s="130"/>
      <c r="W155" s="124">
        <v>0.1</v>
      </c>
      <c r="X155" s="125">
        <f t="shared" si="10"/>
        <v>2085.4166666666665</v>
      </c>
      <c r="Y155" s="126">
        <f t="shared" si="11"/>
        <v>112612.5</v>
      </c>
      <c r="Z155" s="127"/>
    </row>
    <row r="156" spans="3:26" s="115" customFormat="1" ht="64.5" thickTop="1" x14ac:dyDescent="0.2">
      <c r="C156" s="103">
        <v>137</v>
      </c>
      <c r="D156" s="120">
        <v>1246</v>
      </c>
      <c r="E156" s="138">
        <v>124603</v>
      </c>
      <c r="F156" s="119" t="s">
        <v>263</v>
      </c>
      <c r="G156" s="120" t="s">
        <v>487</v>
      </c>
      <c r="H156" s="120" t="s">
        <v>171</v>
      </c>
      <c r="I156" s="120" t="s">
        <v>488</v>
      </c>
      <c r="J156" s="120" t="s">
        <v>489</v>
      </c>
      <c r="K156" s="120" t="s">
        <v>490</v>
      </c>
      <c r="L156" s="120">
        <v>82336</v>
      </c>
      <c r="M156" s="120">
        <v>3806</v>
      </c>
      <c r="N156" s="121">
        <v>36847</v>
      </c>
      <c r="O156" s="120" t="s">
        <v>491</v>
      </c>
      <c r="P156" s="122">
        <v>340000.95</v>
      </c>
      <c r="Q156" s="120"/>
      <c r="R156" s="123"/>
      <c r="S156" s="121"/>
      <c r="T156" s="121"/>
      <c r="U156" s="130" t="s">
        <v>197</v>
      </c>
      <c r="V156" s="130"/>
      <c r="W156" s="124">
        <v>0.1</v>
      </c>
      <c r="X156" s="125">
        <f t="shared" si="10"/>
        <v>2833.3412499999999</v>
      </c>
      <c r="Y156" s="126">
        <f t="shared" si="11"/>
        <v>153000.42749999999</v>
      </c>
      <c r="Z156" s="127"/>
    </row>
    <row r="157" spans="3:26" s="115" customFormat="1" ht="77.25" thickBot="1" x14ac:dyDescent="0.25">
      <c r="C157" s="116">
        <v>138</v>
      </c>
      <c r="D157" s="120">
        <v>1246</v>
      </c>
      <c r="E157" s="138">
        <v>124603</v>
      </c>
      <c r="F157" s="119" t="s">
        <v>263</v>
      </c>
      <c r="G157" s="120" t="s">
        <v>492</v>
      </c>
      <c r="H157" s="120" t="s">
        <v>171</v>
      </c>
      <c r="I157" s="120" t="s">
        <v>493</v>
      </c>
      <c r="J157" s="120" t="s">
        <v>494</v>
      </c>
      <c r="K157" s="120" t="s">
        <v>495</v>
      </c>
      <c r="L157" s="120" t="s">
        <v>496</v>
      </c>
      <c r="M157" s="120" t="s">
        <v>497</v>
      </c>
      <c r="N157" s="121">
        <v>36847</v>
      </c>
      <c r="O157" s="120" t="s">
        <v>498</v>
      </c>
      <c r="P157" s="122">
        <v>380000.25</v>
      </c>
      <c r="Q157" s="120"/>
      <c r="R157" s="123"/>
      <c r="S157" s="121"/>
      <c r="T157" s="121"/>
      <c r="U157" s="130" t="s">
        <v>197</v>
      </c>
      <c r="V157" s="130"/>
      <c r="W157" s="124">
        <v>0.1</v>
      </c>
      <c r="X157" s="125">
        <f t="shared" si="10"/>
        <v>3166.6687500000003</v>
      </c>
      <c r="Y157" s="126">
        <f t="shared" si="11"/>
        <v>171000.11250000002</v>
      </c>
      <c r="Z157" s="127"/>
    </row>
    <row r="158" spans="3:26" s="115" customFormat="1" ht="39" thickTop="1" x14ac:dyDescent="0.2">
      <c r="C158" s="103">
        <v>139</v>
      </c>
      <c r="D158" s="120">
        <v>1246</v>
      </c>
      <c r="E158" s="138">
        <v>124603</v>
      </c>
      <c r="F158" s="119" t="s">
        <v>263</v>
      </c>
      <c r="G158" s="120" t="s">
        <v>499</v>
      </c>
      <c r="H158" s="120" t="s">
        <v>171</v>
      </c>
      <c r="I158" s="120" t="s">
        <v>500</v>
      </c>
      <c r="J158" s="120" t="s">
        <v>483</v>
      </c>
      <c r="K158" s="120" t="s">
        <v>501</v>
      </c>
      <c r="L158" s="120" t="s">
        <v>502</v>
      </c>
      <c r="M158" s="120" t="s">
        <v>503</v>
      </c>
      <c r="N158" s="121">
        <v>37420</v>
      </c>
      <c r="O158" s="120" t="s">
        <v>504</v>
      </c>
      <c r="P158" s="122">
        <v>537763</v>
      </c>
      <c r="Q158" s="120"/>
      <c r="R158" s="123"/>
      <c r="S158" s="121"/>
      <c r="T158" s="121"/>
      <c r="U158" s="130" t="s">
        <v>197</v>
      </c>
      <c r="V158" s="130"/>
      <c r="W158" s="124">
        <v>0.1</v>
      </c>
      <c r="X158" s="125">
        <f t="shared" si="10"/>
        <v>4481.3583333333336</v>
      </c>
      <c r="Y158" s="126">
        <f>+P158*0.1*4.5+250000</f>
        <v>491993.35</v>
      </c>
      <c r="Z158" s="127"/>
    </row>
    <row r="159" spans="3:26" s="115" customFormat="1" ht="26.25" thickBot="1" x14ac:dyDescent="0.25">
      <c r="C159" s="116">
        <v>140</v>
      </c>
      <c r="D159" s="120">
        <v>1246</v>
      </c>
      <c r="E159" s="138">
        <v>124606</v>
      </c>
      <c r="F159" s="119" t="s">
        <v>263</v>
      </c>
      <c r="G159" s="120" t="s">
        <v>505</v>
      </c>
      <c r="H159" s="120" t="s">
        <v>229</v>
      </c>
      <c r="I159" s="120" t="s">
        <v>506</v>
      </c>
      <c r="J159" s="120" t="s">
        <v>507</v>
      </c>
      <c r="K159" s="120" t="s">
        <v>50</v>
      </c>
      <c r="L159" s="120" t="s">
        <v>508</v>
      </c>
      <c r="M159" s="120">
        <v>70</v>
      </c>
      <c r="N159" s="121">
        <v>36671</v>
      </c>
      <c r="O159" s="120"/>
      <c r="P159" s="122">
        <v>3155.41</v>
      </c>
      <c r="Q159" s="120"/>
      <c r="R159" s="123"/>
      <c r="S159" s="121"/>
      <c r="T159" s="121"/>
      <c r="U159" s="130" t="s">
        <v>233</v>
      </c>
      <c r="V159" s="130"/>
      <c r="W159" s="124">
        <v>0.1</v>
      </c>
      <c r="X159" s="125">
        <f t="shared" si="10"/>
        <v>26.295083333333334</v>
      </c>
      <c r="Y159" s="126">
        <f t="shared" si="11"/>
        <v>1419.9345000000001</v>
      </c>
      <c r="Z159" s="127"/>
    </row>
    <row r="160" spans="3:26" s="115" customFormat="1" ht="51.75" thickTop="1" x14ac:dyDescent="0.2">
      <c r="C160" s="103">
        <v>141</v>
      </c>
      <c r="D160" s="120">
        <v>1246</v>
      </c>
      <c r="E160" s="138">
        <v>124603</v>
      </c>
      <c r="F160" s="119" t="s">
        <v>263</v>
      </c>
      <c r="G160" s="120" t="s">
        <v>509</v>
      </c>
      <c r="H160" s="120" t="s">
        <v>171</v>
      </c>
      <c r="I160" s="120" t="s">
        <v>510</v>
      </c>
      <c r="J160" s="137" t="s">
        <v>511</v>
      </c>
      <c r="K160" s="137" t="s">
        <v>512</v>
      </c>
      <c r="L160" s="137" t="s">
        <v>513</v>
      </c>
      <c r="M160" s="117" t="s">
        <v>514</v>
      </c>
      <c r="N160" s="121">
        <v>39720</v>
      </c>
      <c r="O160" s="120" t="s">
        <v>515</v>
      </c>
      <c r="P160" s="129">
        <v>2170000</v>
      </c>
      <c r="Q160" s="120" t="s">
        <v>45</v>
      </c>
      <c r="R160" s="123">
        <v>159</v>
      </c>
      <c r="S160" s="121">
        <v>39729</v>
      </c>
      <c r="T160" s="121">
        <v>39729</v>
      </c>
      <c r="U160" s="130" t="s">
        <v>197</v>
      </c>
      <c r="V160" s="130"/>
      <c r="W160" s="124">
        <v>0.1</v>
      </c>
      <c r="X160" s="125">
        <f t="shared" si="10"/>
        <v>18083.333333333332</v>
      </c>
      <c r="Y160" s="126">
        <f>+P160*0.1*4.5+67936.38</f>
        <v>1044436.38</v>
      </c>
      <c r="Z160" s="127"/>
    </row>
    <row r="161" spans="3:26" s="115" customFormat="1" ht="26.25" thickBot="1" x14ac:dyDescent="0.25">
      <c r="C161" s="116">
        <v>142</v>
      </c>
      <c r="D161" s="120">
        <v>1244</v>
      </c>
      <c r="E161" s="138">
        <v>124402</v>
      </c>
      <c r="F161" s="119" t="s">
        <v>516</v>
      </c>
      <c r="G161" s="120" t="s">
        <v>517</v>
      </c>
      <c r="H161" s="145" t="s">
        <v>171</v>
      </c>
      <c r="I161" s="145" t="s">
        <v>518</v>
      </c>
      <c r="J161" s="145" t="s">
        <v>519</v>
      </c>
      <c r="K161" s="146">
        <v>1998</v>
      </c>
      <c r="L161" s="145" t="s">
        <v>520</v>
      </c>
      <c r="M161" s="145">
        <v>7639</v>
      </c>
      <c r="N161" s="147">
        <v>35685</v>
      </c>
      <c r="O161" s="148" t="s">
        <v>521</v>
      </c>
      <c r="P161" s="149">
        <v>287270</v>
      </c>
      <c r="Q161" s="145"/>
      <c r="R161" s="150"/>
      <c r="S161" s="121"/>
      <c r="T161" s="121"/>
      <c r="U161" s="130" t="s">
        <v>197</v>
      </c>
      <c r="V161" s="130"/>
      <c r="W161" s="124">
        <v>0.2</v>
      </c>
      <c r="X161" s="125">
        <f t="shared" ref="X161:X192" si="12">+P161*0.2/12</f>
        <v>4787.833333333333</v>
      </c>
      <c r="Y161" s="126">
        <f t="shared" ref="Y161:Y192" si="13">+P161*0.2*4.5</f>
        <v>258543</v>
      </c>
      <c r="Z161" s="127"/>
    </row>
    <row r="162" spans="3:26" s="115" customFormat="1" ht="39" thickTop="1" x14ac:dyDescent="0.2">
      <c r="C162" s="103">
        <v>143</v>
      </c>
      <c r="D162" s="120">
        <v>1244</v>
      </c>
      <c r="E162" s="138">
        <v>124402</v>
      </c>
      <c r="F162" s="119" t="s">
        <v>516</v>
      </c>
      <c r="G162" s="120" t="s">
        <v>522</v>
      </c>
      <c r="H162" s="145" t="s">
        <v>171</v>
      </c>
      <c r="I162" s="145" t="s">
        <v>518</v>
      </c>
      <c r="J162" s="145" t="s">
        <v>523</v>
      </c>
      <c r="K162" s="146">
        <v>2001</v>
      </c>
      <c r="L162" s="145" t="s">
        <v>524</v>
      </c>
      <c r="M162" s="145">
        <v>270</v>
      </c>
      <c r="N162" s="147">
        <v>36883</v>
      </c>
      <c r="O162" s="148" t="s">
        <v>525</v>
      </c>
      <c r="P162" s="149">
        <v>389000</v>
      </c>
      <c r="Q162" s="145"/>
      <c r="R162" s="150"/>
      <c r="S162" s="121"/>
      <c r="T162" s="121"/>
      <c r="U162" s="130" t="s">
        <v>197</v>
      </c>
      <c r="V162" s="130"/>
      <c r="W162" s="124">
        <v>0.2</v>
      </c>
      <c r="X162" s="125">
        <f t="shared" si="12"/>
        <v>6483.333333333333</v>
      </c>
      <c r="Y162" s="126">
        <f t="shared" si="13"/>
        <v>350100</v>
      </c>
      <c r="Z162" s="127"/>
    </row>
    <row r="163" spans="3:26" s="115" customFormat="1" ht="51.75" thickBot="1" x14ac:dyDescent="0.25">
      <c r="C163" s="116">
        <v>144</v>
      </c>
      <c r="D163" s="120">
        <v>1244</v>
      </c>
      <c r="E163" s="138">
        <v>124402</v>
      </c>
      <c r="F163" s="119" t="s">
        <v>516</v>
      </c>
      <c r="G163" s="120" t="s">
        <v>526</v>
      </c>
      <c r="H163" s="145" t="s">
        <v>171</v>
      </c>
      <c r="I163" s="145" t="s">
        <v>518</v>
      </c>
      <c r="J163" s="145" t="s">
        <v>527</v>
      </c>
      <c r="K163" s="146" t="s">
        <v>528</v>
      </c>
      <c r="L163" s="145" t="s">
        <v>529</v>
      </c>
      <c r="M163" s="145">
        <v>1109</v>
      </c>
      <c r="N163" s="147">
        <v>36886</v>
      </c>
      <c r="O163" s="148" t="s">
        <v>530</v>
      </c>
      <c r="P163" s="149">
        <v>249550</v>
      </c>
      <c r="Q163" s="145"/>
      <c r="R163" s="150"/>
      <c r="S163" s="121"/>
      <c r="T163" s="121"/>
      <c r="U163" s="130" t="s">
        <v>197</v>
      </c>
      <c r="V163" s="130"/>
      <c r="W163" s="124">
        <v>0.2</v>
      </c>
      <c r="X163" s="125">
        <f t="shared" si="12"/>
        <v>4159.166666666667</v>
      </c>
      <c r="Y163" s="126">
        <f t="shared" si="13"/>
        <v>224595</v>
      </c>
      <c r="Z163" s="127"/>
    </row>
    <row r="164" spans="3:26" s="115" customFormat="1" ht="39" thickTop="1" x14ac:dyDescent="0.2">
      <c r="C164" s="103">
        <v>145</v>
      </c>
      <c r="D164" s="120">
        <v>1244</v>
      </c>
      <c r="E164" s="138">
        <v>124402</v>
      </c>
      <c r="F164" s="119" t="s">
        <v>516</v>
      </c>
      <c r="G164" s="120" t="s">
        <v>531</v>
      </c>
      <c r="H164" s="145" t="s">
        <v>194</v>
      </c>
      <c r="I164" s="145" t="s">
        <v>518</v>
      </c>
      <c r="J164" s="145" t="s">
        <v>532</v>
      </c>
      <c r="K164" s="146">
        <v>2001</v>
      </c>
      <c r="L164" s="145" t="s">
        <v>533</v>
      </c>
      <c r="M164" s="145">
        <v>79572</v>
      </c>
      <c r="N164" s="147">
        <v>37011</v>
      </c>
      <c r="O164" s="148" t="s">
        <v>534</v>
      </c>
      <c r="P164" s="149">
        <v>568150</v>
      </c>
      <c r="Q164" s="145"/>
      <c r="R164" s="150"/>
      <c r="S164" s="121"/>
      <c r="T164" s="121"/>
      <c r="U164" s="146" t="s">
        <v>197</v>
      </c>
      <c r="V164" s="146"/>
      <c r="W164" s="124">
        <v>0.2</v>
      </c>
      <c r="X164" s="125">
        <f t="shared" si="12"/>
        <v>9469.1666666666661</v>
      </c>
      <c r="Y164" s="126">
        <f t="shared" si="13"/>
        <v>511335</v>
      </c>
      <c r="Z164" s="127"/>
    </row>
    <row r="165" spans="3:26" s="115" customFormat="1" ht="39" thickBot="1" x14ac:dyDescent="0.25">
      <c r="C165" s="116">
        <v>146</v>
      </c>
      <c r="D165" s="120">
        <v>1244</v>
      </c>
      <c r="E165" s="138">
        <v>124402</v>
      </c>
      <c r="F165" s="119" t="s">
        <v>516</v>
      </c>
      <c r="G165" s="120" t="s">
        <v>535</v>
      </c>
      <c r="H165" s="145" t="s">
        <v>171</v>
      </c>
      <c r="I165" s="145" t="s">
        <v>518</v>
      </c>
      <c r="J165" s="145" t="s">
        <v>523</v>
      </c>
      <c r="K165" s="146">
        <v>2003</v>
      </c>
      <c r="L165" s="145" t="s">
        <v>536</v>
      </c>
      <c r="M165" s="145" t="s">
        <v>537</v>
      </c>
      <c r="N165" s="147">
        <v>37420</v>
      </c>
      <c r="O165" s="148" t="s">
        <v>525</v>
      </c>
      <c r="P165" s="149">
        <v>455000</v>
      </c>
      <c r="Q165" s="145"/>
      <c r="R165" s="150"/>
      <c r="S165" s="121"/>
      <c r="T165" s="121"/>
      <c r="U165" s="130" t="s">
        <v>197</v>
      </c>
      <c r="V165" s="130"/>
      <c r="W165" s="124">
        <v>0.2</v>
      </c>
      <c r="X165" s="125">
        <f t="shared" si="12"/>
        <v>7583.333333333333</v>
      </c>
      <c r="Y165" s="126">
        <f t="shared" si="13"/>
        <v>409500</v>
      </c>
      <c r="Z165" s="127"/>
    </row>
    <row r="166" spans="3:26" s="115" customFormat="1" ht="39" thickTop="1" x14ac:dyDescent="0.2">
      <c r="C166" s="103">
        <v>147</v>
      </c>
      <c r="D166" s="120">
        <v>1244</v>
      </c>
      <c r="E166" s="138">
        <v>124402</v>
      </c>
      <c r="F166" s="119" t="s">
        <v>516</v>
      </c>
      <c r="G166" s="120" t="s">
        <v>538</v>
      </c>
      <c r="H166" s="145" t="s">
        <v>194</v>
      </c>
      <c r="I166" s="145" t="s">
        <v>518</v>
      </c>
      <c r="J166" s="145" t="s">
        <v>539</v>
      </c>
      <c r="K166" s="146">
        <v>2003</v>
      </c>
      <c r="L166" s="145" t="s">
        <v>540</v>
      </c>
      <c r="M166" s="145">
        <v>1088</v>
      </c>
      <c r="N166" s="147">
        <v>37820</v>
      </c>
      <c r="O166" s="148" t="s">
        <v>541</v>
      </c>
      <c r="P166" s="149">
        <v>600000</v>
      </c>
      <c r="Q166" s="145"/>
      <c r="R166" s="150"/>
      <c r="S166" s="121"/>
      <c r="T166" s="121"/>
      <c r="U166" s="146" t="s">
        <v>197</v>
      </c>
      <c r="V166" s="146"/>
      <c r="W166" s="124">
        <v>0.2</v>
      </c>
      <c r="X166" s="125">
        <f t="shared" si="12"/>
        <v>10000</v>
      </c>
      <c r="Y166" s="126">
        <f t="shared" si="13"/>
        <v>540000</v>
      </c>
      <c r="Z166" s="127"/>
    </row>
    <row r="167" spans="3:26" s="115" customFormat="1" ht="39" thickBot="1" x14ac:dyDescent="0.25">
      <c r="C167" s="116">
        <v>148</v>
      </c>
      <c r="D167" s="120">
        <v>1244</v>
      </c>
      <c r="E167" s="138">
        <v>124402</v>
      </c>
      <c r="F167" s="119" t="s">
        <v>516</v>
      </c>
      <c r="G167" s="120" t="s">
        <v>542</v>
      </c>
      <c r="H167" s="145" t="s">
        <v>194</v>
      </c>
      <c r="I167" s="145" t="s">
        <v>518</v>
      </c>
      <c r="J167" s="145" t="s">
        <v>539</v>
      </c>
      <c r="K167" s="146">
        <v>2004</v>
      </c>
      <c r="L167" s="145" t="s">
        <v>543</v>
      </c>
      <c r="M167" s="145">
        <v>1089</v>
      </c>
      <c r="N167" s="147">
        <v>37820</v>
      </c>
      <c r="O167" s="148" t="s">
        <v>541</v>
      </c>
      <c r="P167" s="149">
        <v>600000</v>
      </c>
      <c r="Q167" s="145"/>
      <c r="R167" s="150"/>
      <c r="S167" s="121"/>
      <c r="T167" s="121"/>
      <c r="U167" s="146" t="s">
        <v>197</v>
      </c>
      <c r="V167" s="146"/>
      <c r="W167" s="124">
        <v>0.2</v>
      </c>
      <c r="X167" s="125">
        <f t="shared" si="12"/>
        <v>10000</v>
      </c>
      <c r="Y167" s="126">
        <f t="shared" si="13"/>
        <v>540000</v>
      </c>
      <c r="Z167" s="127"/>
    </row>
    <row r="168" spans="3:26" s="115" customFormat="1" ht="51.75" thickTop="1" x14ac:dyDescent="0.2">
      <c r="C168" s="103">
        <v>149</v>
      </c>
      <c r="D168" s="120">
        <v>1244</v>
      </c>
      <c r="E168" s="138">
        <v>124402</v>
      </c>
      <c r="F168" s="119" t="s">
        <v>516</v>
      </c>
      <c r="G168" s="120" t="s">
        <v>544</v>
      </c>
      <c r="H168" s="145" t="s">
        <v>465</v>
      </c>
      <c r="I168" s="145" t="s">
        <v>518</v>
      </c>
      <c r="J168" s="145" t="s">
        <v>545</v>
      </c>
      <c r="K168" s="146">
        <v>2004</v>
      </c>
      <c r="L168" s="145" t="s">
        <v>546</v>
      </c>
      <c r="M168" s="145" t="s">
        <v>547</v>
      </c>
      <c r="N168" s="147">
        <v>37964</v>
      </c>
      <c r="O168" s="148" t="s">
        <v>548</v>
      </c>
      <c r="P168" s="149">
        <v>137100</v>
      </c>
      <c r="Q168" s="145"/>
      <c r="R168" s="150"/>
      <c r="S168" s="121"/>
      <c r="T168" s="121"/>
      <c r="U168" s="146" t="s">
        <v>549</v>
      </c>
      <c r="V168" s="146"/>
      <c r="W168" s="124">
        <v>0.2</v>
      </c>
      <c r="X168" s="125">
        <f t="shared" si="12"/>
        <v>2285</v>
      </c>
      <c r="Y168" s="126">
        <f t="shared" si="13"/>
        <v>123390</v>
      </c>
      <c r="Z168" s="127"/>
    </row>
    <row r="169" spans="3:26" s="115" customFormat="1" ht="39" thickBot="1" x14ac:dyDescent="0.25">
      <c r="C169" s="116">
        <v>150</v>
      </c>
      <c r="D169" s="120">
        <v>1244</v>
      </c>
      <c r="E169" s="138">
        <v>124402</v>
      </c>
      <c r="F169" s="119" t="s">
        <v>516</v>
      </c>
      <c r="G169" s="120" t="s">
        <v>550</v>
      </c>
      <c r="H169" s="145" t="s">
        <v>166</v>
      </c>
      <c r="I169" s="145" t="s">
        <v>518</v>
      </c>
      <c r="J169" s="145" t="s">
        <v>551</v>
      </c>
      <c r="K169" s="145">
        <v>2004</v>
      </c>
      <c r="L169" s="145" t="s">
        <v>552</v>
      </c>
      <c r="M169" s="145" t="s">
        <v>553</v>
      </c>
      <c r="N169" s="147">
        <v>37973</v>
      </c>
      <c r="O169" s="145" t="s">
        <v>554</v>
      </c>
      <c r="P169" s="149">
        <v>160000</v>
      </c>
      <c r="Q169" s="145"/>
      <c r="R169" s="150"/>
      <c r="S169" s="121"/>
      <c r="T169" s="121"/>
      <c r="U169" s="130" t="s">
        <v>168</v>
      </c>
      <c r="V169" s="130"/>
      <c r="W169" s="124">
        <v>0.2</v>
      </c>
      <c r="X169" s="125">
        <f t="shared" si="12"/>
        <v>2666.6666666666665</v>
      </c>
      <c r="Y169" s="126">
        <f t="shared" si="13"/>
        <v>144000</v>
      </c>
      <c r="Z169" s="127"/>
    </row>
    <row r="170" spans="3:26" s="115" customFormat="1" ht="39" thickTop="1" x14ac:dyDescent="0.2">
      <c r="C170" s="103">
        <v>151</v>
      </c>
      <c r="D170" s="120">
        <v>1244</v>
      </c>
      <c r="E170" s="138">
        <v>124402</v>
      </c>
      <c r="F170" s="119" t="s">
        <v>516</v>
      </c>
      <c r="G170" s="120" t="s">
        <v>555</v>
      </c>
      <c r="H170" s="145" t="s">
        <v>556</v>
      </c>
      <c r="I170" s="145" t="s">
        <v>518</v>
      </c>
      <c r="J170" s="145" t="s">
        <v>519</v>
      </c>
      <c r="K170" s="146">
        <v>2004</v>
      </c>
      <c r="L170" s="145" t="s">
        <v>557</v>
      </c>
      <c r="M170" s="145" t="s">
        <v>558</v>
      </c>
      <c r="N170" s="147" t="s">
        <v>559</v>
      </c>
      <c r="O170" s="148" t="s">
        <v>554</v>
      </c>
      <c r="P170" s="149">
        <v>163000</v>
      </c>
      <c r="Q170" s="145"/>
      <c r="R170" s="150"/>
      <c r="S170" s="121"/>
      <c r="T170" s="121"/>
      <c r="U170" s="120" t="s">
        <v>53</v>
      </c>
      <c r="V170" s="120"/>
      <c r="W170" s="124">
        <v>0.2</v>
      </c>
      <c r="X170" s="125">
        <f t="shared" si="12"/>
        <v>2716.6666666666665</v>
      </c>
      <c r="Y170" s="126">
        <f t="shared" si="13"/>
        <v>146700</v>
      </c>
      <c r="Z170" s="127"/>
    </row>
    <row r="171" spans="3:26" s="115" customFormat="1" ht="39" thickBot="1" x14ac:dyDescent="0.25">
      <c r="C171" s="116">
        <v>152</v>
      </c>
      <c r="D171" s="120">
        <v>1244</v>
      </c>
      <c r="E171" s="138">
        <v>124402</v>
      </c>
      <c r="F171" s="119" t="s">
        <v>516</v>
      </c>
      <c r="G171" s="120" t="s">
        <v>560</v>
      </c>
      <c r="H171" s="145" t="s">
        <v>171</v>
      </c>
      <c r="I171" s="145" t="s">
        <v>518</v>
      </c>
      <c r="J171" s="145" t="s">
        <v>519</v>
      </c>
      <c r="K171" s="146">
        <v>2004</v>
      </c>
      <c r="L171" s="145" t="s">
        <v>561</v>
      </c>
      <c r="M171" s="145" t="s">
        <v>562</v>
      </c>
      <c r="N171" s="147">
        <v>37973</v>
      </c>
      <c r="O171" s="148" t="s">
        <v>554</v>
      </c>
      <c r="P171" s="149">
        <v>160000</v>
      </c>
      <c r="Q171" s="145"/>
      <c r="R171" s="150"/>
      <c r="S171" s="121"/>
      <c r="T171" s="121"/>
      <c r="U171" s="130" t="s">
        <v>180</v>
      </c>
      <c r="V171" s="130"/>
      <c r="W171" s="124">
        <v>0.2</v>
      </c>
      <c r="X171" s="125">
        <f t="shared" si="12"/>
        <v>2666.6666666666665</v>
      </c>
      <c r="Y171" s="126">
        <f t="shared" si="13"/>
        <v>144000</v>
      </c>
      <c r="Z171" s="127"/>
    </row>
    <row r="172" spans="3:26" s="115" customFormat="1" ht="39" thickTop="1" x14ac:dyDescent="0.2">
      <c r="C172" s="103">
        <v>153</v>
      </c>
      <c r="D172" s="120">
        <v>1244</v>
      </c>
      <c r="E172" s="138">
        <v>124402</v>
      </c>
      <c r="F172" s="119" t="s">
        <v>516</v>
      </c>
      <c r="G172" s="120" t="s">
        <v>563</v>
      </c>
      <c r="H172" s="145" t="s">
        <v>229</v>
      </c>
      <c r="I172" s="145" t="s">
        <v>518</v>
      </c>
      <c r="J172" s="145" t="s">
        <v>551</v>
      </c>
      <c r="K172" s="146">
        <v>2006</v>
      </c>
      <c r="L172" s="145" t="s">
        <v>564</v>
      </c>
      <c r="M172" s="145" t="s">
        <v>565</v>
      </c>
      <c r="N172" s="147">
        <v>38814</v>
      </c>
      <c r="O172" s="148" t="s">
        <v>554</v>
      </c>
      <c r="P172" s="149">
        <v>176980</v>
      </c>
      <c r="Q172" s="145"/>
      <c r="R172" s="150"/>
      <c r="S172" s="121"/>
      <c r="T172" s="121"/>
      <c r="U172" s="146" t="s">
        <v>233</v>
      </c>
      <c r="V172" s="146"/>
      <c r="W172" s="124">
        <v>0.2</v>
      </c>
      <c r="X172" s="125">
        <f t="shared" si="12"/>
        <v>2949.6666666666665</v>
      </c>
      <c r="Y172" s="126">
        <f t="shared" si="13"/>
        <v>159282</v>
      </c>
      <c r="Z172" s="127"/>
    </row>
    <row r="173" spans="3:26" s="115" customFormat="1" ht="51.75" thickBot="1" x14ac:dyDescent="0.25">
      <c r="C173" s="116">
        <v>154</v>
      </c>
      <c r="D173" s="120">
        <v>1244</v>
      </c>
      <c r="E173" s="138">
        <v>124402</v>
      </c>
      <c r="F173" s="119" t="s">
        <v>516</v>
      </c>
      <c r="G173" s="120" t="s">
        <v>566</v>
      </c>
      <c r="H173" s="145" t="s">
        <v>171</v>
      </c>
      <c r="I173" s="145" t="s">
        <v>518</v>
      </c>
      <c r="J173" s="145" t="s">
        <v>567</v>
      </c>
      <c r="K173" s="146">
        <v>1989</v>
      </c>
      <c r="L173" s="145" t="s">
        <v>568</v>
      </c>
      <c r="M173" s="151">
        <v>1715</v>
      </c>
      <c r="N173" s="147">
        <v>32666</v>
      </c>
      <c r="O173" s="148" t="s">
        <v>569</v>
      </c>
      <c r="P173" s="149">
        <v>91690.9</v>
      </c>
      <c r="Q173" s="145"/>
      <c r="R173" s="150"/>
      <c r="S173" s="121"/>
      <c r="T173" s="121"/>
      <c r="U173" s="130" t="s">
        <v>197</v>
      </c>
      <c r="V173" s="130"/>
      <c r="W173" s="124">
        <v>0.2</v>
      </c>
      <c r="X173" s="125">
        <f t="shared" si="12"/>
        <v>1528.1816666666666</v>
      </c>
      <c r="Y173" s="126">
        <f t="shared" si="13"/>
        <v>82521.81</v>
      </c>
      <c r="Z173" s="127"/>
    </row>
    <row r="174" spans="3:26" s="115" customFormat="1" ht="39" thickTop="1" x14ac:dyDescent="0.2">
      <c r="C174" s="103">
        <v>155</v>
      </c>
      <c r="D174" s="120">
        <v>1244</v>
      </c>
      <c r="E174" s="138">
        <v>124402</v>
      </c>
      <c r="F174" s="119" t="s">
        <v>516</v>
      </c>
      <c r="G174" s="120" t="s">
        <v>570</v>
      </c>
      <c r="H174" s="145" t="s">
        <v>171</v>
      </c>
      <c r="I174" s="145" t="s">
        <v>518</v>
      </c>
      <c r="J174" s="145" t="s">
        <v>571</v>
      </c>
      <c r="K174" s="145">
        <v>1992</v>
      </c>
      <c r="L174" s="145" t="s">
        <v>572</v>
      </c>
      <c r="M174" s="145">
        <v>910</v>
      </c>
      <c r="N174" s="147">
        <v>33813</v>
      </c>
      <c r="O174" s="145" t="s">
        <v>554</v>
      </c>
      <c r="P174" s="149">
        <v>78000</v>
      </c>
      <c r="Q174" s="145"/>
      <c r="R174" s="150"/>
      <c r="S174" s="121"/>
      <c r="T174" s="121"/>
      <c r="U174" s="130" t="s">
        <v>197</v>
      </c>
      <c r="V174" s="130"/>
      <c r="W174" s="124">
        <v>0.2</v>
      </c>
      <c r="X174" s="125">
        <f t="shared" si="12"/>
        <v>1300</v>
      </c>
      <c r="Y174" s="126">
        <f t="shared" si="13"/>
        <v>70200</v>
      </c>
      <c r="Z174" s="127"/>
    </row>
    <row r="175" spans="3:26" s="115" customFormat="1" ht="39" thickBot="1" x14ac:dyDescent="0.25">
      <c r="C175" s="116">
        <v>156</v>
      </c>
      <c r="D175" s="120">
        <v>1244</v>
      </c>
      <c r="E175" s="138">
        <v>124402</v>
      </c>
      <c r="F175" s="119" t="s">
        <v>516</v>
      </c>
      <c r="G175" s="120" t="s">
        <v>573</v>
      </c>
      <c r="H175" s="145" t="s">
        <v>171</v>
      </c>
      <c r="I175" s="145" t="s">
        <v>518</v>
      </c>
      <c r="J175" s="145" t="s">
        <v>551</v>
      </c>
      <c r="K175" s="146">
        <v>1980</v>
      </c>
      <c r="L175" s="145" t="s">
        <v>574</v>
      </c>
      <c r="M175" s="145">
        <v>11041</v>
      </c>
      <c r="N175" s="147">
        <v>33434</v>
      </c>
      <c r="O175" s="148" t="s">
        <v>575</v>
      </c>
      <c r="P175" s="149">
        <v>45000</v>
      </c>
      <c r="Q175" s="145"/>
      <c r="R175" s="150"/>
      <c r="S175" s="121"/>
      <c r="T175" s="121"/>
      <c r="U175" s="130" t="s">
        <v>197</v>
      </c>
      <c r="V175" s="130"/>
      <c r="W175" s="124">
        <v>0.2</v>
      </c>
      <c r="X175" s="125">
        <f t="shared" si="12"/>
        <v>750</v>
      </c>
      <c r="Y175" s="126">
        <f t="shared" si="13"/>
        <v>40500</v>
      </c>
      <c r="Z175" s="127"/>
    </row>
    <row r="176" spans="3:26" s="115" customFormat="1" ht="39" thickTop="1" x14ac:dyDescent="0.2">
      <c r="C176" s="103">
        <v>157</v>
      </c>
      <c r="D176" s="120">
        <v>1244</v>
      </c>
      <c r="E176" s="138">
        <v>124402</v>
      </c>
      <c r="F176" s="119" t="s">
        <v>516</v>
      </c>
      <c r="G176" s="120" t="s">
        <v>576</v>
      </c>
      <c r="H176" s="145" t="s">
        <v>171</v>
      </c>
      <c r="I176" s="145" t="s">
        <v>518</v>
      </c>
      <c r="J176" s="145" t="s">
        <v>577</v>
      </c>
      <c r="K176" s="146">
        <v>1995</v>
      </c>
      <c r="L176" s="145" t="s">
        <v>578</v>
      </c>
      <c r="M176" s="145">
        <v>659</v>
      </c>
      <c r="N176" s="147">
        <v>34704</v>
      </c>
      <c r="O176" s="148" t="s">
        <v>554</v>
      </c>
      <c r="P176" s="149">
        <v>188000</v>
      </c>
      <c r="Q176" s="145"/>
      <c r="R176" s="150"/>
      <c r="S176" s="121"/>
      <c r="T176" s="121"/>
      <c r="U176" s="130" t="s">
        <v>197</v>
      </c>
      <c r="V176" s="130"/>
      <c r="W176" s="124">
        <v>0.2</v>
      </c>
      <c r="X176" s="125">
        <f t="shared" si="12"/>
        <v>3133.3333333333335</v>
      </c>
      <c r="Y176" s="126">
        <f t="shared" si="13"/>
        <v>169200</v>
      </c>
      <c r="Z176" s="127"/>
    </row>
    <row r="177" spans="3:26" s="115" customFormat="1" ht="39" thickBot="1" x14ac:dyDescent="0.25">
      <c r="C177" s="116">
        <v>158</v>
      </c>
      <c r="D177" s="120">
        <v>1244</v>
      </c>
      <c r="E177" s="138">
        <v>124402</v>
      </c>
      <c r="F177" s="119" t="s">
        <v>516</v>
      </c>
      <c r="G177" s="120" t="s">
        <v>579</v>
      </c>
      <c r="H177" s="145" t="s">
        <v>171</v>
      </c>
      <c r="I177" s="145" t="s">
        <v>518</v>
      </c>
      <c r="J177" s="145" t="s">
        <v>571</v>
      </c>
      <c r="K177" s="146">
        <v>1995</v>
      </c>
      <c r="L177" s="145" t="s">
        <v>580</v>
      </c>
      <c r="M177" s="145">
        <v>660</v>
      </c>
      <c r="N177" s="147">
        <v>34704</v>
      </c>
      <c r="O177" s="148" t="s">
        <v>554</v>
      </c>
      <c r="P177" s="149">
        <v>188000</v>
      </c>
      <c r="Q177" s="145"/>
      <c r="R177" s="150"/>
      <c r="S177" s="121"/>
      <c r="T177" s="121"/>
      <c r="U177" s="130" t="s">
        <v>197</v>
      </c>
      <c r="V177" s="130"/>
      <c r="W177" s="124">
        <v>0.2</v>
      </c>
      <c r="X177" s="125">
        <f t="shared" si="12"/>
        <v>3133.3333333333335</v>
      </c>
      <c r="Y177" s="126">
        <f t="shared" si="13"/>
        <v>169200</v>
      </c>
      <c r="Z177" s="127"/>
    </row>
    <row r="178" spans="3:26" s="115" customFormat="1" ht="39" thickTop="1" x14ac:dyDescent="0.2">
      <c r="C178" s="103">
        <v>159</v>
      </c>
      <c r="D178" s="120">
        <v>1244</v>
      </c>
      <c r="E178" s="138">
        <v>124402</v>
      </c>
      <c r="F178" s="119" t="s">
        <v>516</v>
      </c>
      <c r="G178" s="152" t="s">
        <v>581</v>
      </c>
      <c r="H178" s="145" t="s">
        <v>582</v>
      </c>
      <c r="I178" s="145" t="s">
        <v>518</v>
      </c>
      <c r="J178" s="145" t="s">
        <v>583</v>
      </c>
      <c r="K178" s="146">
        <v>2008</v>
      </c>
      <c r="L178" s="145" t="s">
        <v>584</v>
      </c>
      <c r="M178" s="145">
        <v>10565</v>
      </c>
      <c r="N178" s="147">
        <v>39359</v>
      </c>
      <c r="O178" s="148" t="s">
        <v>585</v>
      </c>
      <c r="P178" s="149">
        <v>105262.95</v>
      </c>
      <c r="Q178" s="145" t="s">
        <v>45</v>
      </c>
      <c r="R178" s="150" t="s">
        <v>586</v>
      </c>
      <c r="S178" s="147">
        <v>39391</v>
      </c>
      <c r="T178" s="147">
        <v>39391</v>
      </c>
      <c r="U178" s="146" t="s">
        <v>203</v>
      </c>
      <c r="V178" s="146"/>
      <c r="W178" s="124">
        <v>0.2</v>
      </c>
      <c r="X178" s="125">
        <f t="shared" si="12"/>
        <v>1754.3824999999999</v>
      </c>
      <c r="Y178" s="126">
        <f t="shared" si="13"/>
        <v>94736.654999999999</v>
      </c>
      <c r="Z178" s="127"/>
    </row>
    <row r="179" spans="3:26" s="115" customFormat="1" ht="39" thickBot="1" x14ac:dyDescent="0.25">
      <c r="C179" s="116">
        <v>160</v>
      </c>
      <c r="D179" s="120">
        <v>1244</v>
      </c>
      <c r="E179" s="138">
        <v>124402</v>
      </c>
      <c r="F179" s="119" t="s">
        <v>516</v>
      </c>
      <c r="G179" s="152" t="s">
        <v>587</v>
      </c>
      <c r="H179" s="145" t="s">
        <v>88</v>
      </c>
      <c r="I179" s="145" t="s">
        <v>518</v>
      </c>
      <c r="J179" s="145" t="s">
        <v>583</v>
      </c>
      <c r="K179" s="146">
        <v>2008</v>
      </c>
      <c r="L179" s="145" t="s">
        <v>588</v>
      </c>
      <c r="M179" s="145">
        <v>10566</v>
      </c>
      <c r="N179" s="147">
        <v>39360</v>
      </c>
      <c r="O179" s="148" t="s">
        <v>585</v>
      </c>
      <c r="P179" s="149">
        <v>105262.95</v>
      </c>
      <c r="Q179" s="145" t="s">
        <v>45</v>
      </c>
      <c r="R179" s="150" t="s">
        <v>586</v>
      </c>
      <c r="S179" s="147">
        <v>39391</v>
      </c>
      <c r="T179" s="147">
        <v>39391</v>
      </c>
      <c r="U179" s="146" t="s">
        <v>180</v>
      </c>
      <c r="V179" s="146"/>
      <c r="W179" s="124">
        <v>0.2</v>
      </c>
      <c r="X179" s="125">
        <f t="shared" si="12"/>
        <v>1754.3824999999999</v>
      </c>
      <c r="Y179" s="126">
        <f t="shared" si="13"/>
        <v>94736.654999999999</v>
      </c>
      <c r="Z179" s="127"/>
    </row>
    <row r="180" spans="3:26" s="115" customFormat="1" ht="39" thickTop="1" x14ac:dyDescent="0.2">
      <c r="C180" s="103">
        <v>161</v>
      </c>
      <c r="D180" s="120">
        <v>1244</v>
      </c>
      <c r="E180" s="138">
        <v>124402</v>
      </c>
      <c r="F180" s="119" t="s">
        <v>516</v>
      </c>
      <c r="G180" s="152" t="s">
        <v>589</v>
      </c>
      <c r="H180" s="145" t="s">
        <v>39</v>
      </c>
      <c r="I180" s="145" t="s">
        <v>518</v>
      </c>
      <c r="J180" s="145" t="s">
        <v>583</v>
      </c>
      <c r="K180" s="146">
        <v>2008</v>
      </c>
      <c r="L180" s="145" t="s">
        <v>590</v>
      </c>
      <c r="M180" s="145">
        <v>10576</v>
      </c>
      <c r="N180" s="147">
        <v>39366</v>
      </c>
      <c r="O180" s="148" t="s">
        <v>585</v>
      </c>
      <c r="P180" s="149">
        <v>105262.95</v>
      </c>
      <c r="Q180" s="145" t="s">
        <v>45</v>
      </c>
      <c r="R180" s="150" t="s">
        <v>586</v>
      </c>
      <c r="S180" s="147">
        <v>39391</v>
      </c>
      <c r="T180" s="147">
        <v>39391</v>
      </c>
      <c r="U180" s="120" t="s">
        <v>591</v>
      </c>
      <c r="V180" s="120"/>
      <c r="W180" s="124">
        <v>0.2</v>
      </c>
      <c r="X180" s="125">
        <f t="shared" si="12"/>
        <v>1754.3824999999999</v>
      </c>
      <c r="Y180" s="126">
        <f t="shared" si="13"/>
        <v>94736.654999999999</v>
      </c>
      <c r="Z180" s="127"/>
    </row>
    <row r="181" spans="3:26" s="115" customFormat="1" ht="39" thickBot="1" x14ac:dyDescent="0.25">
      <c r="C181" s="116">
        <v>162</v>
      </c>
      <c r="D181" s="120">
        <v>1244</v>
      </c>
      <c r="E181" s="138">
        <v>124402</v>
      </c>
      <c r="F181" s="119" t="s">
        <v>516</v>
      </c>
      <c r="G181" s="152" t="s">
        <v>592</v>
      </c>
      <c r="H181" s="145" t="s">
        <v>593</v>
      </c>
      <c r="I181" s="145" t="s">
        <v>518</v>
      </c>
      <c r="J181" s="145" t="s">
        <v>583</v>
      </c>
      <c r="K181" s="146">
        <v>2008</v>
      </c>
      <c r="L181" s="145" t="s">
        <v>594</v>
      </c>
      <c r="M181" s="145">
        <v>10569</v>
      </c>
      <c r="N181" s="147">
        <v>39363</v>
      </c>
      <c r="O181" s="148" t="s">
        <v>585</v>
      </c>
      <c r="P181" s="149">
        <v>105262.95</v>
      </c>
      <c r="Q181" s="145" t="s">
        <v>45</v>
      </c>
      <c r="R181" s="150" t="s">
        <v>586</v>
      </c>
      <c r="S181" s="147">
        <v>39391</v>
      </c>
      <c r="T181" s="147">
        <v>39391</v>
      </c>
      <c r="U181" s="146" t="s">
        <v>200</v>
      </c>
      <c r="V181" s="146"/>
      <c r="W181" s="124">
        <v>0.2</v>
      </c>
      <c r="X181" s="125">
        <f t="shared" si="12"/>
        <v>1754.3824999999999</v>
      </c>
      <c r="Y181" s="126">
        <f t="shared" si="13"/>
        <v>94736.654999999999</v>
      </c>
      <c r="Z181" s="127"/>
    </row>
    <row r="182" spans="3:26" s="115" customFormat="1" ht="39" thickTop="1" x14ac:dyDescent="0.2">
      <c r="C182" s="103">
        <v>163</v>
      </c>
      <c r="D182" s="120">
        <v>1244</v>
      </c>
      <c r="E182" s="138">
        <v>124402</v>
      </c>
      <c r="F182" s="119" t="s">
        <v>516</v>
      </c>
      <c r="G182" s="152" t="s">
        <v>595</v>
      </c>
      <c r="H182" s="145" t="s">
        <v>596</v>
      </c>
      <c r="I182" s="145" t="s">
        <v>518</v>
      </c>
      <c r="J182" s="145" t="s">
        <v>583</v>
      </c>
      <c r="K182" s="146">
        <v>2008</v>
      </c>
      <c r="L182" s="145" t="s">
        <v>597</v>
      </c>
      <c r="M182" s="145">
        <v>10876</v>
      </c>
      <c r="N182" s="147">
        <v>39524</v>
      </c>
      <c r="O182" s="148" t="s">
        <v>585</v>
      </c>
      <c r="P182" s="149">
        <v>102738</v>
      </c>
      <c r="Q182" s="145" t="s">
        <v>45</v>
      </c>
      <c r="R182" s="150" t="s">
        <v>598</v>
      </c>
      <c r="S182" s="147">
        <v>39508</v>
      </c>
      <c r="T182" s="147">
        <v>39508</v>
      </c>
      <c r="U182" s="146" t="s">
        <v>101</v>
      </c>
      <c r="V182" s="146"/>
      <c r="W182" s="124">
        <v>0.2</v>
      </c>
      <c r="X182" s="125">
        <f t="shared" si="12"/>
        <v>1712.3000000000002</v>
      </c>
      <c r="Y182" s="126">
        <f t="shared" si="13"/>
        <v>92464.200000000012</v>
      </c>
      <c r="Z182" s="127"/>
    </row>
    <row r="183" spans="3:26" s="115" customFormat="1" ht="39" thickBot="1" x14ac:dyDescent="0.25">
      <c r="C183" s="116">
        <v>164</v>
      </c>
      <c r="D183" s="120">
        <v>1244</v>
      </c>
      <c r="E183" s="138">
        <v>124402</v>
      </c>
      <c r="F183" s="119" t="s">
        <v>516</v>
      </c>
      <c r="G183" s="120" t="s">
        <v>599</v>
      </c>
      <c r="H183" s="145" t="s">
        <v>39</v>
      </c>
      <c r="I183" s="145" t="s">
        <v>518</v>
      </c>
      <c r="J183" s="145" t="s">
        <v>600</v>
      </c>
      <c r="K183" s="145">
        <v>2008</v>
      </c>
      <c r="L183" s="145" t="s">
        <v>601</v>
      </c>
      <c r="M183" s="145" t="s">
        <v>602</v>
      </c>
      <c r="N183" s="147">
        <v>39366</v>
      </c>
      <c r="O183" s="145" t="s">
        <v>603</v>
      </c>
      <c r="P183" s="149">
        <v>354000</v>
      </c>
      <c r="Q183" s="145" t="s">
        <v>45</v>
      </c>
      <c r="R183" s="150" t="s">
        <v>604</v>
      </c>
      <c r="S183" s="147">
        <v>39408</v>
      </c>
      <c r="T183" s="147">
        <v>39408</v>
      </c>
      <c r="U183" s="120" t="s">
        <v>53</v>
      </c>
      <c r="V183" s="120"/>
      <c r="W183" s="124">
        <v>0.2</v>
      </c>
      <c r="X183" s="125">
        <f t="shared" si="12"/>
        <v>5900</v>
      </c>
      <c r="Y183" s="126">
        <f t="shared" si="13"/>
        <v>318600</v>
      </c>
      <c r="Z183" s="127"/>
    </row>
    <row r="184" spans="3:26" s="115" customFormat="1" ht="39" thickTop="1" x14ac:dyDescent="0.2">
      <c r="C184" s="103">
        <v>165</v>
      </c>
      <c r="D184" s="120">
        <v>1244</v>
      </c>
      <c r="E184" s="138">
        <v>124402</v>
      </c>
      <c r="F184" s="119" t="s">
        <v>516</v>
      </c>
      <c r="G184" s="120" t="s">
        <v>605</v>
      </c>
      <c r="H184" s="153" t="s">
        <v>88</v>
      </c>
      <c r="I184" s="145" t="s">
        <v>518</v>
      </c>
      <c r="J184" s="153" t="s">
        <v>551</v>
      </c>
      <c r="K184" s="146">
        <v>2008</v>
      </c>
      <c r="L184" s="153" t="s">
        <v>606</v>
      </c>
      <c r="M184" s="153" t="s">
        <v>607</v>
      </c>
      <c r="N184" s="147">
        <v>39445</v>
      </c>
      <c r="O184" s="148" t="s">
        <v>554</v>
      </c>
      <c r="P184" s="149">
        <v>218999.1</v>
      </c>
      <c r="Q184" s="145" t="s">
        <v>415</v>
      </c>
      <c r="R184" s="150">
        <v>2</v>
      </c>
      <c r="S184" s="147">
        <v>39447</v>
      </c>
      <c r="T184" s="147">
        <v>39447</v>
      </c>
      <c r="U184" s="146" t="s">
        <v>233</v>
      </c>
      <c r="V184" s="146"/>
      <c r="W184" s="124">
        <v>0.2</v>
      </c>
      <c r="X184" s="125">
        <f t="shared" si="12"/>
        <v>3649.9850000000006</v>
      </c>
      <c r="Y184" s="126">
        <f t="shared" si="13"/>
        <v>197099.19000000003</v>
      </c>
      <c r="Z184" s="127"/>
    </row>
    <row r="185" spans="3:26" s="115" customFormat="1" ht="39" thickBot="1" x14ac:dyDescent="0.25">
      <c r="C185" s="116">
        <v>166</v>
      </c>
      <c r="D185" s="120">
        <v>1244</v>
      </c>
      <c r="E185" s="138">
        <v>124402</v>
      </c>
      <c r="F185" s="119" t="s">
        <v>516</v>
      </c>
      <c r="G185" s="120" t="s">
        <v>608</v>
      </c>
      <c r="H185" s="153" t="s">
        <v>229</v>
      </c>
      <c r="I185" s="145" t="s">
        <v>518</v>
      </c>
      <c r="J185" s="153" t="s">
        <v>551</v>
      </c>
      <c r="K185" s="146">
        <v>2008</v>
      </c>
      <c r="L185" s="153" t="s">
        <v>609</v>
      </c>
      <c r="M185" s="153" t="s">
        <v>610</v>
      </c>
      <c r="N185" s="147">
        <v>39445</v>
      </c>
      <c r="O185" s="148" t="s">
        <v>554</v>
      </c>
      <c r="P185" s="149">
        <v>218999.1</v>
      </c>
      <c r="Q185" s="145" t="s">
        <v>415</v>
      </c>
      <c r="R185" s="150">
        <v>2</v>
      </c>
      <c r="S185" s="147">
        <v>39447</v>
      </c>
      <c r="T185" s="147">
        <v>39447</v>
      </c>
      <c r="U185" s="146" t="s">
        <v>233</v>
      </c>
      <c r="V185" s="146"/>
      <c r="W185" s="124">
        <v>0.2</v>
      </c>
      <c r="X185" s="125">
        <f t="shared" si="12"/>
        <v>3649.9850000000006</v>
      </c>
      <c r="Y185" s="126">
        <f t="shared" si="13"/>
        <v>197099.19000000003</v>
      </c>
      <c r="Z185" s="127"/>
    </row>
    <row r="186" spans="3:26" s="115" customFormat="1" ht="39" thickTop="1" x14ac:dyDescent="0.2">
      <c r="C186" s="103">
        <v>167</v>
      </c>
      <c r="D186" s="120">
        <v>1244</v>
      </c>
      <c r="E186" s="138">
        <v>124402</v>
      </c>
      <c r="F186" s="119" t="s">
        <v>516</v>
      </c>
      <c r="G186" s="120" t="s">
        <v>611</v>
      </c>
      <c r="H186" s="153" t="s">
        <v>229</v>
      </c>
      <c r="I186" s="145" t="s">
        <v>518</v>
      </c>
      <c r="J186" s="153" t="s">
        <v>551</v>
      </c>
      <c r="K186" s="146">
        <v>2008</v>
      </c>
      <c r="L186" s="153" t="s">
        <v>612</v>
      </c>
      <c r="M186" s="153" t="s">
        <v>613</v>
      </c>
      <c r="N186" s="147">
        <v>39445</v>
      </c>
      <c r="O186" s="148" t="s">
        <v>554</v>
      </c>
      <c r="P186" s="149">
        <v>218999.1</v>
      </c>
      <c r="Q186" s="145" t="s">
        <v>415</v>
      </c>
      <c r="R186" s="150">
        <v>2</v>
      </c>
      <c r="S186" s="147">
        <v>39447</v>
      </c>
      <c r="T186" s="147">
        <v>39447</v>
      </c>
      <c r="U186" s="146" t="s">
        <v>233</v>
      </c>
      <c r="V186" s="146"/>
      <c r="W186" s="124">
        <v>0.2</v>
      </c>
      <c r="X186" s="125">
        <f t="shared" si="12"/>
        <v>3649.9850000000006</v>
      </c>
      <c r="Y186" s="126">
        <f t="shared" si="13"/>
        <v>197099.19000000003</v>
      </c>
      <c r="Z186" s="127"/>
    </row>
    <row r="187" spans="3:26" s="115" customFormat="1" ht="39" thickBot="1" x14ac:dyDescent="0.25">
      <c r="C187" s="116">
        <v>168</v>
      </c>
      <c r="D187" s="120">
        <v>1244</v>
      </c>
      <c r="E187" s="138">
        <v>124402</v>
      </c>
      <c r="F187" s="119" t="s">
        <v>516</v>
      </c>
      <c r="G187" s="152" t="s">
        <v>614</v>
      </c>
      <c r="H187" s="145" t="s">
        <v>615</v>
      </c>
      <c r="I187" s="145" t="s">
        <v>518</v>
      </c>
      <c r="J187" s="145" t="s">
        <v>583</v>
      </c>
      <c r="K187" s="146">
        <v>2008</v>
      </c>
      <c r="L187" s="145" t="s">
        <v>616</v>
      </c>
      <c r="M187" s="145">
        <v>10877</v>
      </c>
      <c r="N187" s="147">
        <v>39524</v>
      </c>
      <c r="O187" s="148" t="s">
        <v>585</v>
      </c>
      <c r="P187" s="149">
        <v>102738</v>
      </c>
      <c r="Q187" s="145" t="s">
        <v>45</v>
      </c>
      <c r="R187" s="150" t="s">
        <v>598</v>
      </c>
      <c r="S187" s="147">
        <v>39508</v>
      </c>
      <c r="T187" s="147">
        <v>39508</v>
      </c>
      <c r="U187" s="146" t="s">
        <v>180</v>
      </c>
      <c r="V187" s="146"/>
      <c r="W187" s="124">
        <v>0.2</v>
      </c>
      <c r="X187" s="125">
        <f t="shared" si="12"/>
        <v>1712.3000000000002</v>
      </c>
      <c r="Y187" s="126">
        <f t="shared" si="13"/>
        <v>92464.200000000012</v>
      </c>
      <c r="Z187" s="127"/>
    </row>
    <row r="188" spans="3:26" s="115" customFormat="1" ht="39" thickTop="1" x14ac:dyDescent="0.2">
      <c r="C188" s="103">
        <v>169</v>
      </c>
      <c r="D188" s="120">
        <v>1244</v>
      </c>
      <c r="E188" s="138">
        <v>124402</v>
      </c>
      <c r="F188" s="119" t="s">
        <v>516</v>
      </c>
      <c r="G188" s="152" t="s">
        <v>617</v>
      </c>
      <c r="H188" s="145" t="s">
        <v>618</v>
      </c>
      <c r="I188" s="145" t="s">
        <v>518</v>
      </c>
      <c r="J188" s="145" t="s">
        <v>619</v>
      </c>
      <c r="K188" s="146">
        <v>2008</v>
      </c>
      <c r="L188" s="145" t="s">
        <v>620</v>
      </c>
      <c r="M188" s="145">
        <v>10880</v>
      </c>
      <c r="N188" s="147">
        <v>39524</v>
      </c>
      <c r="O188" s="148" t="s">
        <v>585</v>
      </c>
      <c r="P188" s="149">
        <v>102738</v>
      </c>
      <c r="Q188" s="145" t="s">
        <v>45</v>
      </c>
      <c r="R188" s="150" t="s">
        <v>621</v>
      </c>
      <c r="S188" s="147">
        <v>39573</v>
      </c>
      <c r="T188" s="147">
        <v>39573</v>
      </c>
      <c r="U188" s="145" t="s">
        <v>622</v>
      </c>
      <c r="V188" s="145"/>
      <c r="W188" s="124">
        <v>0.2</v>
      </c>
      <c r="X188" s="125">
        <f t="shared" si="12"/>
        <v>1712.3000000000002</v>
      </c>
      <c r="Y188" s="126">
        <f t="shared" si="13"/>
        <v>92464.200000000012</v>
      </c>
      <c r="Z188" s="127"/>
    </row>
    <row r="189" spans="3:26" s="115" customFormat="1" ht="39" thickBot="1" x14ac:dyDescent="0.25">
      <c r="C189" s="116">
        <v>170</v>
      </c>
      <c r="D189" s="120">
        <v>1244</v>
      </c>
      <c r="E189" s="138">
        <v>124402</v>
      </c>
      <c r="F189" s="119" t="s">
        <v>516</v>
      </c>
      <c r="G189" s="152" t="s">
        <v>623</v>
      </c>
      <c r="H189" s="145" t="s">
        <v>624</v>
      </c>
      <c r="I189" s="145" t="s">
        <v>518</v>
      </c>
      <c r="J189" s="145" t="s">
        <v>619</v>
      </c>
      <c r="K189" s="146">
        <v>2008</v>
      </c>
      <c r="L189" s="145" t="s">
        <v>625</v>
      </c>
      <c r="M189" s="145">
        <v>10881</v>
      </c>
      <c r="N189" s="147">
        <v>39524</v>
      </c>
      <c r="O189" s="148" t="s">
        <v>585</v>
      </c>
      <c r="P189" s="149">
        <v>102738</v>
      </c>
      <c r="Q189" s="145" t="s">
        <v>45</v>
      </c>
      <c r="R189" s="150" t="s">
        <v>621</v>
      </c>
      <c r="S189" s="147">
        <v>39573</v>
      </c>
      <c r="T189" s="147">
        <v>39573</v>
      </c>
      <c r="U189" s="145" t="s">
        <v>53</v>
      </c>
      <c r="V189" s="145"/>
      <c r="W189" s="124">
        <v>0.2</v>
      </c>
      <c r="X189" s="125">
        <f t="shared" si="12"/>
        <v>1712.3000000000002</v>
      </c>
      <c r="Y189" s="126">
        <f t="shared" si="13"/>
        <v>92464.200000000012</v>
      </c>
      <c r="Z189" s="127"/>
    </row>
    <row r="190" spans="3:26" s="115" customFormat="1" ht="39" thickTop="1" x14ac:dyDescent="0.2">
      <c r="C190" s="103">
        <v>171</v>
      </c>
      <c r="D190" s="120">
        <v>1244</v>
      </c>
      <c r="E190" s="138">
        <v>124402</v>
      </c>
      <c r="F190" s="119" t="s">
        <v>516</v>
      </c>
      <c r="G190" s="152" t="s">
        <v>626</v>
      </c>
      <c r="H190" s="145" t="s">
        <v>627</v>
      </c>
      <c r="I190" s="145" t="s">
        <v>518</v>
      </c>
      <c r="J190" s="145" t="s">
        <v>583</v>
      </c>
      <c r="K190" s="146">
        <v>2008</v>
      </c>
      <c r="L190" s="145" t="s">
        <v>628</v>
      </c>
      <c r="M190" s="145">
        <v>10882</v>
      </c>
      <c r="N190" s="147">
        <v>39524</v>
      </c>
      <c r="O190" s="148" t="s">
        <v>585</v>
      </c>
      <c r="P190" s="149">
        <v>102738</v>
      </c>
      <c r="Q190" s="145" t="s">
        <v>45</v>
      </c>
      <c r="R190" s="150" t="s">
        <v>621</v>
      </c>
      <c r="S190" s="147">
        <v>39573</v>
      </c>
      <c r="T190" s="147">
        <v>39573</v>
      </c>
      <c r="U190" s="120" t="s">
        <v>180</v>
      </c>
      <c r="V190" s="120"/>
      <c r="W190" s="124">
        <v>0.2</v>
      </c>
      <c r="X190" s="125">
        <f t="shared" si="12"/>
        <v>1712.3000000000002</v>
      </c>
      <c r="Y190" s="126">
        <f t="shared" si="13"/>
        <v>92464.200000000012</v>
      </c>
      <c r="Z190" s="127"/>
    </row>
    <row r="191" spans="3:26" s="115" customFormat="1" ht="39" thickBot="1" x14ac:dyDescent="0.25">
      <c r="C191" s="116">
        <v>172</v>
      </c>
      <c r="D191" s="120">
        <v>1244</v>
      </c>
      <c r="E191" s="138">
        <v>124402</v>
      </c>
      <c r="F191" s="119" t="s">
        <v>516</v>
      </c>
      <c r="G191" s="120" t="s">
        <v>629</v>
      </c>
      <c r="H191" s="145" t="s">
        <v>194</v>
      </c>
      <c r="I191" s="145" t="s">
        <v>518</v>
      </c>
      <c r="J191" s="145" t="s">
        <v>630</v>
      </c>
      <c r="K191" s="146">
        <v>2005</v>
      </c>
      <c r="L191" s="145" t="s">
        <v>631</v>
      </c>
      <c r="M191" s="145" t="s">
        <v>632</v>
      </c>
      <c r="N191" s="147" t="s">
        <v>633</v>
      </c>
      <c r="O191" s="148"/>
      <c r="P191" s="149">
        <v>856750</v>
      </c>
      <c r="Q191" s="145" t="s">
        <v>45</v>
      </c>
      <c r="R191" s="150" t="s">
        <v>634</v>
      </c>
      <c r="S191" s="147" t="s">
        <v>635</v>
      </c>
      <c r="T191" s="147" t="s">
        <v>635</v>
      </c>
      <c r="U191" s="146" t="s">
        <v>197</v>
      </c>
      <c r="V191" s="146"/>
      <c r="W191" s="124">
        <v>0.2</v>
      </c>
      <c r="X191" s="125">
        <f t="shared" si="12"/>
        <v>14279.166666666666</v>
      </c>
      <c r="Y191" s="126">
        <f t="shared" si="13"/>
        <v>771075</v>
      </c>
      <c r="Z191" s="127"/>
    </row>
    <row r="192" spans="3:26" s="115" customFormat="1" ht="64.5" thickTop="1" x14ac:dyDescent="0.2">
      <c r="C192" s="103">
        <v>173</v>
      </c>
      <c r="D192" s="120">
        <v>1244</v>
      </c>
      <c r="E192" s="138">
        <v>124402</v>
      </c>
      <c r="F192" s="119" t="s">
        <v>516</v>
      </c>
      <c r="G192" s="120" t="s">
        <v>636</v>
      </c>
      <c r="H192" s="145" t="s">
        <v>229</v>
      </c>
      <c r="I192" s="145" t="s">
        <v>518</v>
      </c>
      <c r="J192" s="145" t="s">
        <v>545</v>
      </c>
      <c r="K192" s="146">
        <v>2009</v>
      </c>
      <c r="L192" s="145" t="s">
        <v>637</v>
      </c>
      <c r="M192" s="145" t="s">
        <v>638</v>
      </c>
      <c r="N192" s="147">
        <v>39890</v>
      </c>
      <c r="O192" s="148"/>
      <c r="P192" s="149">
        <v>103300</v>
      </c>
      <c r="Q192" s="145" t="s">
        <v>141</v>
      </c>
      <c r="R192" s="150" t="s">
        <v>639</v>
      </c>
      <c r="S192" s="147">
        <v>39903</v>
      </c>
      <c r="T192" s="147">
        <v>39903</v>
      </c>
      <c r="U192" s="146" t="s">
        <v>233</v>
      </c>
      <c r="V192" s="146"/>
      <c r="W192" s="124">
        <v>0.2</v>
      </c>
      <c r="X192" s="125">
        <f t="shared" si="12"/>
        <v>1721.6666666666667</v>
      </c>
      <c r="Y192" s="126">
        <f t="shared" si="13"/>
        <v>92970</v>
      </c>
      <c r="Z192" s="127"/>
    </row>
    <row r="193" spans="3:26" s="115" customFormat="1" ht="26.25" thickBot="1" x14ac:dyDescent="0.25">
      <c r="C193" s="116">
        <v>174</v>
      </c>
      <c r="D193" s="117">
        <v>1246</v>
      </c>
      <c r="E193" s="118" t="s">
        <v>55</v>
      </c>
      <c r="F193" s="119" t="s">
        <v>56</v>
      </c>
      <c r="G193" s="120" t="s">
        <v>640</v>
      </c>
      <c r="H193" s="120" t="s">
        <v>199</v>
      </c>
      <c r="I193" s="120" t="s">
        <v>641</v>
      </c>
      <c r="J193" s="120" t="s">
        <v>642</v>
      </c>
      <c r="K193" s="120" t="s">
        <v>643</v>
      </c>
      <c r="L193" s="120" t="s">
        <v>51</v>
      </c>
      <c r="M193" s="120">
        <v>188</v>
      </c>
      <c r="N193" s="121">
        <v>37890</v>
      </c>
      <c r="O193" s="120"/>
      <c r="P193" s="122">
        <v>6999.99</v>
      </c>
      <c r="Q193" s="120"/>
      <c r="R193" s="123"/>
      <c r="S193" s="121"/>
      <c r="T193" s="121"/>
      <c r="U193" s="120" t="s">
        <v>203</v>
      </c>
      <c r="V193" s="120"/>
      <c r="W193" s="124">
        <v>0.1</v>
      </c>
      <c r="X193" s="125">
        <f t="shared" si="10"/>
        <v>58.33325</v>
      </c>
      <c r="Y193" s="126">
        <f t="shared" si="11"/>
        <v>3149.9955</v>
      </c>
      <c r="Z193" s="127"/>
    </row>
    <row r="194" spans="3:26" s="115" customFormat="1" ht="26.25" thickTop="1" x14ac:dyDescent="0.2">
      <c r="C194" s="103">
        <v>175</v>
      </c>
      <c r="D194" s="117">
        <v>1246</v>
      </c>
      <c r="E194" s="118" t="s">
        <v>55</v>
      </c>
      <c r="F194" s="119" t="s">
        <v>56</v>
      </c>
      <c r="G194" s="120" t="s">
        <v>644</v>
      </c>
      <c r="H194" s="120" t="s">
        <v>199</v>
      </c>
      <c r="I194" s="120" t="s">
        <v>645</v>
      </c>
      <c r="J194" s="120" t="s">
        <v>646</v>
      </c>
      <c r="K194" s="120" t="s">
        <v>50</v>
      </c>
      <c r="L194" s="120">
        <v>2102</v>
      </c>
      <c r="M194" s="120">
        <v>189</v>
      </c>
      <c r="N194" s="121">
        <v>37893</v>
      </c>
      <c r="O194" s="120"/>
      <c r="P194" s="129">
        <v>13087</v>
      </c>
      <c r="Q194" s="120"/>
      <c r="R194" s="123"/>
      <c r="S194" s="121"/>
      <c r="T194" s="121"/>
      <c r="U194" s="120" t="s">
        <v>203</v>
      </c>
      <c r="V194" s="120"/>
      <c r="W194" s="124">
        <v>0.1</v>
      </c>
      <c r="X194" s="125">
        <f t="shared" si="10"/>
        <v>109.05833333333334</v>
      </c>
      <c r="Y194" s="126">
        <f t="shared" si="11"/>
        <v>5889.1500000000005</v>
      </c>
      <c r="Z194" s="127"/>
    </row>
    <row r="195" spans="3:26" s="115" customFormat="1" ht="26.25" thickBot="1" x14ac:dyDescent="0.25">
      <c r="C195" s="116">
        <v>176</v>
      </c>
      <c r="D195" s="120">
        <v>1241</v>
      </c>
      <c r="E195" s="138">
        <v>124106</v>
      </c>
      <c r="F195" s="119" t="s">
        <v>37</v>
      </c>
      <c r="G195" s="120" t="s">
        <v>647</v>
      </c>
      <c r="H195" s="120" t="s">
        <v>88</v>
      </c>
      <c r="I195" s="120" t="s">
        <v>648</v>
      </c>
      <c r="J195" s="120" t="s">
        <v>649</v>
      </c>
      <c r="K195" s="120">
        <v>9000</v>
      </c>
      <c r="L195" s="120"/>
      <c r="M195" s="120">
        <v>115</v>
      </c>
      <c r="N195" s="121">
        <v>40063</v>
      </c>
      <c r="O195" s="120" t="s">
        <v>650</v>
      </c>
      <c r="P195" s="129">
        <v>23040</v>
      </c>
      <c r="Q195" s="120" t="s">
        <v>141</v>
      </c>
      <c r="R195" s="123">
        <v>17</v>
      </c>
      <c r="S195" s="121">
        <v>40073</v>
      </c>
      <c r="T195" s="121">
        <v>40232</v>
      </c>
      <c r="U195" s="120" t="s">
        <v>101</v>
      </c>
      <c r="V195" s="120"/>
      <c r="W195" s="124">
        <v>0.1</v>
      </c>
      <c r="X195" s="125">
        <f t="shared" si="10"/>
        <v>192</v>
      </c>
      <c r="Y195" s="126">
        <f t="shared" si="11"/>
        <v>10368</v>
      </c>
      <c r="Z195" s="127"/>
    </row>
    <row r="196" spans="3:26" s="115" customFormat="1" ht="39" thickTop="1" x14ac:dyDescent="0.2">
      <c r="C196" s="103">
        <v>177</v>
      </c>
      <c r="D196" s="120">
        <v>1241</v>
      </c>
      <c r="E196" s="138">
        <v>124104</v>
      </c>
      <c r="F196" s="119" t="s">
        <v>37</v>
      </c>
      <c r="G196" s="120" t="s">
        <v>651</v>
      </c>
      <c r="H196" s="120" t="s">
        <v>652</v>
      </c>
      <c r="I196" s="120" t="s">
        <v>455</v>
      </c>
      <c r="J196" s="120" t="s">
        <v>653</v>
      </c>
      <c r="K196" s="120" t="s">
        <v>654</v>
      </c>
      <c r="L196" s="123">
        <v>939992021603</v>
      </c>
      <c r="M196" s="120">
        <v>1881</v>
      </c>
      <c r="N196" s="121">
        <v>40136</v>
      </c>
      <c r="O196" s="120" t="s">
        <v>655</v>
      </c>
      <c r="P196" s="129">
        <v>8654.9</v>
      </c>
      <c r="Q196" s="120" t="s">
        <v>141</v>
      </c>
      <c r="R196" s="123">
        <v>10</v>
      </c>
      <c r="S196" s="121">
        <v>40157</v>
      </c>
      <c r="T196" s="121">
        <v>40232</v>
      </c>
      <c r="U196" s="120" t="s">
        <v>355</v>
      </c>
      <c r="V196" s="120"/>
      <c r="W196" s="124">
        <v>0.2</v>
      </c>
      <c r="X196" s="125">
        <f>+P196*0.2/12</f>
        <v>144.24833333333333</v>
      </c>
      <c r="Y196" s="126">
        <f>+P196*0.2*4.5</f>
        <v>7789.41</v>
      </c>
      <c r="Z196" s="127"/>
    </row>
    <row r="197" spans="3:26" s="115" customFormat="1" ht="39" thickBot="1" x14ac:dyDescent="0.25">
      <c r="C197" s="116">
        <v>178</v>
      </c>
      <c r="D197" s="120">
        <v>1241</v>
      </c>
      <c r="E197" s="138">
        <v>124104</v>
      </c>
      <c r="F197" s="119" t="s">
        <v>37</v>
      </c>
      <c r="G197" s="120" t="s">
        <v>651</v>
      </c>
      <c r="H197" s="120" t="s">
        <v>652</v>
      </c>
      <c r="I197" s="120" t="s">
        <v>117</v>
      </c>
      <c r="J197" s="120" t="s">
        <v>443</v>
      </c>
      <c r="K197" s="120" t="s">
        <v>656</v>
      </c>
      <c r="L197" s="120" t="s">
        <v>657</v>
      </c>
      <c r="M197" s="120">
        <v>1881</v>
      </c>
      <c r="N197" s="121">
        <v>40136</v>
      </c>
      <c r="O197" s="120" t="s">
        <v>655</v>
      </c>
      <c r="P197" s="129"/>
      <c r="Q197" s="120" t="s">
        <v>141</v>
      </c>
      <c r="R197" s="123">
        <v>10</v>
      </c>
      <c r="S197" s="121">
        <v>40157</v>
      </c>
      <c r="T197" s="121">
        <v>40232</v>
      </c>
      <c r="U197" s="120" t="s">
        <v>355</v>
      </c>
      <c r="V197" s="120"/>
      <c r="W197" s="124">
        <v>0.2</v>
      </c>
      <c r="X197" s="125">
        <f>+P197*0.2/12</f>
        <v>0</v>
      </c>
      <c r="Y197" s="126">
        <f>+P197*0.2*4.5</f>
        <v>0</v>
      </c>
      <c r="Z197" s="127"/>
    </row>
    <row r="198" spans="3:26" s="115" customFormat="1" ht="39" thickTop="1" x14ac:dyDescent="0.2">
      <c r="C198" s="103">
        <v>179</v>
      </c>
      <c r="D198" s="120">
        <v>1241</v>
      </c>
      <c r="E198" s="138">
        <v>124104</v>
      </c>
      <c r="F198" s="119" t="s">
        <v>37</v>
      </c>
      <c r="G198" s="154" t="s">
        <v>658</v>
      </c>
      <c r="H198" s="155" t="s">
        <v>659</v>
      </c>
      <c r="I198" s="120" t="s">
        <v>455</v>
      </c>
      <c r="J198" s="120" t="s">
        <v>653</v>
      </c>
      <c r="K198" s="120" t="s">
        <v>654</v>
      </c>
      <c r="L198" s="123">
        <v>939992021825</v>
      </c>
      <c r="M198" s="120">
        <v>1889</v>
      </c>
      <c r="N198" s="121">
        <v>40142</v>
      </c>
      <c r="O198" s="120" t="s">
        <v>655</v>
      </c>
      <c r="P198" s="129">
        <v>10839.9</v>
      </c>
      <c r="Q198" s="120" t="s">
        <v>141</v>
      </c>
      <c r="R198" s="123">
        <v>10</v>
      </c>
      <c r="S198" s="121">
        <v>40157</v>
      </c>
      <c r="T198" s="121">
        <v>40232</v>
      </c>
      <c r="U198" s="120" t="s">
        <v>223</v>
      </c>
      <c r="V198" s="120"/>
      <c r="W198" s="124">
        <v>0.2</v>
      </c>
      <c r="X198" s="125">
        <f>+P198*0.2/12</f>
        <v>180.66499999999999</v>
      </c>
      <c r="Y198" s="126">
        <f>+P198*0.2*4.5</f>
        <v>9755.91</v>
      </c>
      <c r="Z198" s="127"/>
    </row>
    <row r="199" spans="3:26" s="115" customFormat="1" ht="39" thickBot="1" x14ac:dyDescent="0.25">
      <c r="C199" s="116">
        <v>180</v>
      </c>
      <c r="D199" s="120">
        <v>1241</v>
      </c>
      <c r="E199" s="138">
        <v>124104</v>
      </c>
      <c r="F199" s="119" t="s">
        <v>37</v>
      </c>
      <c r="G199" s="154" t="s">
        <v>658</v>
      </c>
      <c r="H199" s="155" t="s">
        <v>659</v>
      </c>
      <c r="I199" s="120" t="s">
        <v>117</v>
      </c>
      <c r="J199" s="120" t="s">
        <v>660</v>
      </c>
      <c r="K199" s="120" t="s">
        <v>661</v>
      </c>
      <c r="L199" s="120" t="s">
        <v>662</v>
      </c>
      <c r="M199" s="120">
        <v>1889</v>
      </c>
      <c r="N199" s="121">
        <v>40142</v>
      </c>
      <c r="O199" s="120" t="s">
        <v>655</v>
      </c>
      <c r="P199" s="129"/>
      <c r="Q199" s="120" t="s">
        <v>141</v>
      </c>
      <c r="R199" s="123">
        <v>10</v>
      </c>
      <c r="S199" s="121">
        <v>40157</v>
      </c>
      <c r="T199" s="121">
        <v>40232</v>
      </c>
      <c r="U199" s="120" t="s">
        <v>223</v>
      </c>
      <c r="V199" s="120"/>
      <c r="W199" s="124">
        <v>0.2</v>
      </c>
      <c r="X199" s="125">
        <f>+P199*0.2/12</f>
        <v>0</v>
      </c>
      <c r="Y199" s="126">
        <f>+P199*0.2*4.5</f>
        <v>0</v>
      </c>
      <c r="Z199" s="127"/>
    </row>
    <row r="200" spans="3:26" s="115" customFormat="1" ht="77.25" thickTop="1" x14ac:dyDescent="0.2">
      <c r="C200" s="103">
        <v>181</v>
      </c>
      <c r="D200" s="120">
        <v>1241</v>
      </c>
      <c r="E200" s="138">
        <v>124104</v>
      </c>
      <c r="F200" s="119" t="s">
        <v>37</v>
      </c>
      <c r="G200" s="120" t="s">
        <v>663</v>
      </c>
      <c r="H200" s="120" t="s">
        <v>652</v>
      </c>
      <c r="I200" s="120" t="s">
        <v>664</v>
      </c>
      <c r="J200" s="120" t="s">
        <v>382</v>
      </c>
      <c r="K200" s="120" t="s">
        <v>474</v>
      </c>
      <c r="L200" s="120" t="s">
        <v>665</v>
      </c>
      <c r="M200" s="120">
        <v>48296</v>
      </c>
      <c r="N200" s="121">
        <v>40198</v>
      </c>
      <c r="O200" s="120" t="s">
        <v>149</v>
      </c>
      <c r="P200" s="129">
        <v>7800</v>
      </c>
      <c r="Q200" s="120" t="s">
        <v>141</v>
      </c>
      <c r="R200" s="123">
        <v>97</v>
      </c>
      <c r="S200" s="121">
        <v>40218</v>
      </c>
      <c r="T200" s="121">
        <v>40262</v>
      </c>
      <c r="U200" s="120" t="s">
        <v>355</v>
      </c>
      <c r="V200" s="120"/>
      <c r="W200" s="124">
        <v>0.2</v>
      </c>
      <c r="X200" s="125">
        <f>+P200*0.2/12</f>
        <v>130</v>
      </c>
      <c r="Y200" s="126">
        <f>+P200*0.2*4.5</f>
        <v>7020</v>
      </c>
      <c r="Z200" s="127"/>
    </row>
    <row r="201" spans="3:26" s="115" customFormat="1" ht="39" thickBot="1" x14ac:dyDescent="0.25">
      <c r="C201" s="116">
        <v>182</v>
      </c>
      <c r="D201" s="120">
        <v>1246</v>
      </c>
      <c r="E201" s="138" t="s">
        <v>55</v>
      </c>
      <c r="F201" s="119" t="s">
        <v>56</v>
      </c>
      <c r="G201" s="120" t="s">
        <v>666</v>
      </c>
      <c r="H201" s="120" t="s">
        <v>229</v>
      </c>
      <c r="I201" s="120" t="s">
        <v>667</v>
      </c>
      <c r="J201" s="120" t="s">
        <v>668</v>
      </c>
      <c r="K201" s="120" t="s">
        <v>669</v>
      </c>
      <c r="L201" s="120"/>
      <c r="M201" s="120">
        <v>1151</v>
      </c>
      <c r="N201" s="121">
        <v>40254</v>
      </c>
      <c r="O201" s="120" t="s">
        <v>670</v>
      </c>
      <c r="P201" s="129">
        <v>3350</v>
      </c>
      <c r="Q201" s="120" t="s">
        <v>141</v>
      </c>
      <c r="R201" s="123">
        <v>174</v>
      </c>
      <c r="S201" s="121">
        <v>40255</v>
      </c>
      <c r="T201" s="121">
        <v>40295</v>
      </c>
      <c r="U201" s="120" t="s">
        <v>233</v>
      </c>
      <c r="V201" s="120"/>
      <c r="W201" s="124">
        <v>0.1</v>
      </c>
      <c r="X201" s="125">
        <f t="shared" si="10"/>
        <v>27.916666666666668</v>
      </c>
      <c r="Y201" s="126">
        <f t="shared" si="11"/>
        <v>1507.5</v>
      </c>
      <c r="Z201" s="127"/>
    </row>
    <row r="202" spans="3:26" s="115" customFormat="1" ht="39" thickTop="1" x14ac:dyDescent="0.2">
      <c r="C202" s="103">
        <v>183</v>
      </c>
      <c r="D202" s="120">
        <v>1246</v>
      </c>
      <c r="E202" s="138" t="s">
        <v>55</v>
      </c>
      <c r="F202" s="119" t="s">
        <v>56</v>
      </c>
      <c r="G202" s="120" t="s">
        <v>671</v>
      </c>
      <c r="H202" s="120" t="s">
        <v>229</v>
      </c>
      <c r="I202" s="120" t="s">
        <v>672</v>
      </c>
      <c r="J202" s="120" t="s">
        <v>668</v>
      </c>
      <c r="K202" s="120" t="s">
        <v>669</v>
      </c>
      <c r="L202" s="120"/>
      <c r="M202" s="120">
        <v>1152</v>
      </c>
      <c r="N202" s="121">
        <v>40254</v>
      </c>
      <c r="O202" s="120" t="s">
        <v>670</v>
      </c>
      <c r="P202" s="129">
        <v>3350</v>
      </c>
      <c r="Q202" s="120" t="s">
        <v>141</v>
      </c>
      <c r="R202" s="123">
        <v>182</v>
      </c>
      <c r="S202" s="121">
        <v>40259</v>
      </c>
      <c r="T202" s="121">
        <v>40295</v>
      </c>
      <c r="U202" s="120" t="s">
        <v>233</v>
      </c>
      <c r="V202" s="120"/>
      <c r="W202" s="124">
        <v>0.1</v>
      </c>
      <c r="X202" s="125">
        <f t="shared" si="10"/>
        <v>27.916666666666668</v>
      </c>
      <c r="Y202" s="126">
        <f t="shared" si="11"/>
        <v>1507.5</v>
      </c>
      <c r="Z202" s="127"/>
    </row>
    <row r="203" spans="3:26" s="115" customFormat="1" ht="39" thickBot="1" x14ac:dyDescent="0.25">
      <c r="C203" s="116">
        <v>184</v>
      </c>
      <c r="D203" s="120">
        <v>1246</v>
      </c>
      <c r="E203" s="138">
        <v>124606</v>
      </c>
      <c r="F203" s="119" t="s">
        <v>263</v>
      </c>
      <c r="G203" s="120" t="s">
        <v>673</v>
      </c>
      <c r="H203" s="120" t="s">
        <v>229</v>
      </c>
      <c r="I203" s="120" t="s">
        <v>674</v>
      </c>
      <c r="J203" s="120" t="s">
        <v>675</v>
      </c>
      <c r="K203" s="120" t="s">
        <v>676</v>
      </c>
      <c r="L203" s="120"/>
      <c r="M203" s="120">
        <v>204</v>
      </c>
      <c r="N203" s="121">
        <v>40277</v>
      </c>
      <c r="O203" s="120" t="s">
        <v>677</v>
      </c>
      <c r="P203" s="129">
        <v>3770</v>
      </c>
      <c r="Q203" s="120" t="s">
        <v>141</v>
      </c>
      <c r="R203" s="123">
        <v>71</v>
      </c>
      <c r="S203" s="121">
        <v>40277</v>
      </c>
      <c r="T203" s="121">
        <v>40323</v>
      </c>
      <c r="U203" s="120" t="s">
        <v>233</v>
      </c>
      <c r="V203" s="120"/>
      <c r="W203" s="124">
        <v>0.1</v>
      </c>
      <c r="X203" s="125">
        <f t="shared" si="10"/>
        <v>31.416666666666668</v>
      </c>
      <c r="Y203" s="126">
        <f t="shared" si="11"/>
        <v>1696.5</v>
      </c>
      <c r="Z203" s="127"/>
    </row>
    <row r="204" spans="3:26" s="115" customFormat="1" ht="39" thickTop="1" x14ac:dyDescent="0.2">
      <c r="C204" s="103">
        <v>185</v>
      </c>
      <c r="D204" s="120">
        <v>1246</v>
      </c>
      <c r="E204" s="138">
        <v>124606</v>
      </c>
      <c r="F204" s="119" t="s">
        <v>263</v>
      </c>
      <c r="G204" s="120" t="s">
        <v>678</v>
      </c>
      <c r="H204" s="120" t="s">
        <v>229</v>
      </c>
      <c r="I204" s="120" t="s">
        <v>679</v>
      </c>
      <c r="J204" s="120" t="s">
        <v>675</v>
      </c>
      <c r="K204" s="120" t="s">
        <v>676</v>
      </c>
      <c r="L204" s="120"/>
      <c r="M204" s="120">
        <v>204</v>
      </c>
      <c r="N204" s="121">
        <v>40277</v>
      </c>
      <c r="O204" s="120" t="s">
        <v>677</v>
      </c>
      <c r="P204" s="129">
        <v>3770</v>
      </c>
      <c r="Q204" s="120" t="s">
        <v>141</v>
      </c>
      <c r="R204" s="123">
        <v>71</v>
      </c>
      <c r="S204" s="121">
        <v>40277</v>
      </c>
      <c r="T204" s="121">
        <v>40323</v>
      </c>
      <c r="U204" s="120" t="s">
        <v>233</v>
      </c>
      <c r="V204" s="120"/>
      <c r="W204" s="124">
        <v>0.1</v>
      </c>
      <c r="X204" s="125">
        <f t="shared" si="10"/>
        <v>31.416666666666668</v>
      </c>
      <c r="Y204" s="126">
        <f t="shared" si="11"/>
        <v>1696.5</v>
      </c>
      <c r="Z204" s="127"/>
    </row>
    <row r="205" spans="3:26" s="115" customFormat="1" ht="39" thickBot="1" x14ac:dyDescent="0.25">
      <c r="C205" s="116">
        <v>186</v>
      </c>
      <c r="D205" s="120">
        <v>1246</v>
      </c>
      <c r="E205" s="138">
        <v>124606</v>
      </c>
      <c r="F205" s="119" t="s">
        <v>263</v>
      </c>
      <c r="G205" s="120" t="s">
        <v>680</v>
      </c>
      <c r="H205" s="120" t="s">
        <v>229</v>
      </c>
      <c r="I205" s="120" t="s">
        <v>681</v>
      </c>
      <c r="J205" s="120" t="s">
        <v>675</v>
      </c>
      <c r="K205" s="120" t="s">
        <v>676</v>
      </c>
      <c r="L205" s="120"/>
      <c r="M205" s="120">
        <v>204</v>
      </c>
      <c r="N205" s="121">
        <v>40277</v>
      </c>
      <c r="O205" s="120" t="s">
        <v>677</v>
      </c>
      <c r="P205" s="129">
        <v>3770</v>
      </c>
      <c r="Q205" s="120" t="s">
        <v>141</v>
      </c>
      <c r="R205" s="123">
        <v>71</v>
      </c>
      <c r="S205" s="121">
        <v>40277</v>
      </c>
      <c r="T205" s="121">
        <v>40323</v>
      </c>
      <c r="U205" s="120" t="s">
        <v>233</v>
      </c>
      <c r="V205" s="120"/>
      <c r="W205" s="124">
        <v>0.1</v>
      </c>
      <c r="X205" s="125">
        <f t="shared" si="10"/>
        <v>31.416666666666668</v>
      </c>
      <c r="Y205" s="126">
        <f t="shared" si="11"/>
        <v>1696.5</v>
      </c>
      <c r="Z205" s="127"/>
    </row>
    <row r="206" spans="3:26" s="115" customFormat="1" ht="39" thickTop="1" x14ac:dyDescent="0.2">
      <c r="C206" s="103">
        <v>187</v>
      </c>
      <c r="D206" s="120">
        <v>1246</v>
      </c>
      <c r="E206" s="138">
        <v>124606</v>
      </c>
      <c r="F206" s="119" t="s">
        <v>263</v>
      </c>
      <c r="G206" s="120" t="s">
        <v>682</v>
      </c>
      <c r="H206" s="120" t="s">
        <v>229</v>
      </c>
      <c r="I206" s="120" t="s">
        <v>683</v>
      </c>
      <c r="J206" s="120" t="s">
        <v>684</v>
      </c>
      <c r="K206" s="120"/>
      <c r="L206" s="120"/>
      <c r="M206" s="120">
        <v>204</v>
      </c>
      <c r="N206" s="121">
        <v>40277</v>
      </c>
      <c r="O206" s="120" t="s">
        <v>677</v>
      </c>
      <c r="P206" s="129">
        <v>3375.6</v>
      </c>
      <c r="Q206" s="120" t="s">
        <v>141</v>
      </c>
      <c r="R206" s="123">
        <v>71</v>
      </c>
      <c r="S206" s="121">
        <v>40277</v>
      </c>
      <c r="T206" s="121">
        <v>40323</v>
      </c>
      <c r="U206" s="120" t="s">
        <v>233</v>
      </c>
      <c r="V206" s="120"/>
      <c r="W206" s="124">
        <v>0.1</v>
      </c>
      <c r="X206" s="125">
        <f t="shared" si="10"/>
        <v>28.13</v>
      </c>
      <c r="Y206" s="126">
        <f t="shared" si="11"/>
        <v>1519.02</v>
      </c>
      <c r="Z206" s="127"/>
    </row>
    <row r="207" spans="3:26" s="115" customFormat="1" ht="26.25" thickBot="1" x14ac:dyDescent="0.25">
      <c r="C207" s="116">
        <v>188</v>
      </c>
      <c r="D207" s="120">
        <v>1246</v>
      </c>
      <c r="E207" s="118">
        <v>124604</v>
      </c>
      <c r="F207" s="119" t="s">
        <v>263</v>
      </c>
      <c r="G207" s="120" t="s">
        <v>685</v>
      </c>
      <c r="H207" s="120" t="s">
        <v>686</v>
      </c>
      <c r="I207" s="120" t="s">
        <v>687</v>
      </c>
      <c r="J207" s="120"/>
      <c r="K207" s="120"/>
      <c r="L207" s="120"/>
      <c r="M207" s="120">
        <v>8250</v>
      </c>
      <c r="N207" s="121">
        <v>40317</v>
      </c>
      <c r="O207" s="120" t="s">
        <v>688</v>
      </c>
      <c r="P207" s="129">
        <v>32016</v>
      </c>
      <c r="Q207" s="120" t="s">
        <v>141</v>
      </c>
      <c r="R207" s="123">
        <v>96</v>
      </c>
      <c r="S207" s="121">
        <v>40318</v>
      </c>
      <c r="T207" s="121">
        <v>40352</v>
      </c>
      <c r="U207" s="120" t="s">
        <v>203</v>
      </c>
      <c r="V207" s="120"/>
      <c r="W207" s="124">
        <v>0.1</v>
      </c>
      <c r="X207" s="125">
        <f t="shared" si="10"/>
        <v>266.8</v>
      </c>
      <c r="Y207" s="126">
        <f t="shared" si="11"/>
        <v>14407.2</v>
      </c>
      <c r="Z207" s="127"/>
    </row>
    <row r="208" spans="3:26" s="115" customFormat="1" ht="39" thickTop="1" x14ac:dyDescent="0.2">
      <c r="C208" s="103">
        <v>189</v>
      </c>
      <c r="D208" s="120">
        <v>1246</v>
      </c>
      <c r="E208" s="118">
        <v>124604</v>
      </c>
      <c r="F208" s="119" t="s">
        <v>263</v>
      </c>
      <c r="G208" s="120" t="s">
        <v>689</v>
      </c>
      <c r="H208" s="120" t="s">
        <v>690</v>
      </c>
      <c r="I208" s="120" t="s">
        <v>408</v>
      </c>
      <c r="J208" s="120"/>
      <c r="K208" s="120" t="s">
        <v>691</v>
      </c>
      <c r="L208" s="120"/>
      <c r="M208" s="120">
        <v>17633</v>
      </c>
      <c r="N208" s="121">
        <v>40338</v>
      </c>
      <c r="O208" s="120" t="s">
        <v>692</v>
      </c>
      <c r="P208" s="129">
        <v>5239</v>
      </c>
      <c r="Q208" s="120" t="s">
        <v>141</v>
      </c>
      <c r="R208" s="123">
        <v>133</v>
      </c>
      <c r="S208" s="121">
        <v>40339</v>
      </c>
      <c r="T208" s="121">
        <v>40369</v>
      </c>
      <c r="U208" s="120" t="s">
        <v>197</v>
      </c>
      <c r="V208" s="120"/>
      <c r="W208" s="124">
        <v>0.1</v>
      </c>
      <c r="X208" s="125">
        <f t="shared" si="10"/>
        <v>43.658333333333331</v>
      </c>
      <c r="Y208" s="126">
        <f t="shared" si="11"/>
        <v>2357.5499999999997</v>
      </c>
      <c r="Z208" s="127"/>
    </row>
    <row r="209" spans="3:26" s="115" customFormat="1" ht="39" thickBot="1" x14ac:dyDescent="0.25">
      <c r="C209" s="116">
        <v>190</v>
      </c>
      <c r="D209" s="120">
        <v>1241</v>
      </c>
      <c r="E209" s="118">
        <v>124104</v>
      </c>
      <c r="F209" s="119" t="s">
        <v>37</v>
      </c>
      <c r="G209" s="120" t="s">
        <v>693</v>
      </c>
      <c r="H209" s="120" t="s">
        <v>229</v>
      </c>
      <c r="I209" s="120" t="s">
        <v>694</v>
      </c>
      <c r="J209" s="120" t="s">
        <v>695</v>
      </c>
      <c r="K209" s="120" t="s">
        <v>696</v>
      </c>
      <c r="L209" s="120" t="s">
        <v>697</v>
      </c>
      <c r="M209" s="120" t="s">
        <v>698</v>
      </c>
      <c r="N209" s="121">
        <v>40352</v>
      </c>
      <c r="O209" s="120" t="s">
        <v>699</v>
      </c>
      <c r="P209" s="129">
        <v>10440</v>
      </c>
      <c r="Q209" s="120" t="s">
        <v>141</v>
      </c>
      <c r="R209" s="123">
        <v>77</v>
      </c>
      <c r="S209" s="121">
        <v>40352</v>
      </c>
      <c r="T209" s="121">
        <v>40369</v>
      </c>
      <c r="U209" s="120" t="s">
        <v>233</v>
      </c>
      <c r="V209" s="120"/>
      <c r="W209" s="124">
        <v>0.2</v>
      </c>
      <c r="X209" s="125">
        <f t="shared" ref="X209:X236" si="14">+P209*0.2/12</f>
        <v>174</v>
      </c>
      <c r="Y209" s="126">
        <f t="shared" ref="Y209:Y236" si="15">+P209*0.2*4.5</f>
        <v>9396</v>
      </c>
      <c r="Z209" s="127"/>
    </row>
    <row r="210" spans="3:26" s="115" customFormat="1" ht="39" thickTop="1" x14ac:dyDescent="0.2">
      <c r="C210" s="103">
        <v>191</v>
      </c>
      <c r="D210" s="120">
        <v>1241</v>
      </c>
      <c r="E210" s="118">
        <v>124104</v>
      </c>
      <c r="F210" s="119" t="s">
        <v>37</v>
      </c>
      <c r="G210" s="120" t="s">
        <v>693</v>
      </c>
      <c r="H210" s="120" t="s">
        <v>229</v>
      </c>
      <c r="I210" s="120" t="s">
        <v>117</v>
      </c>
      <c r="J210" s="120" t="s">
        <v>700</v>
      </c>
      <c r="K210" s="120" t="s">
        <v>701</v>
      </c>
      <c r="L210" s="120" t="s">
        <v>702</v>
      </c>
      <c r="M210" s="120" t="s">
        <v>698</v>
      </c>
      <c r="N210" s="121">
        <v>40352</v>
      </c>
      <c r="O210" s="120" t="s">
        <v>699</v>
      </c>
      <c r="P210" s="129"/>
      <c r="Q210" s="120" t="s">
        <v>141</v>
      </c>
      <c r="R210" s="123">
        <v>77</v>
      </c>
      <c r="S210" s="121">
        <v>40352</v>
      </c>
      <c r="T210" s="121">
        <v>40369</v>
      </c>
      <c r="U210" s="120" t="s">
        <v>233</v>
      </c>
      <c r="V210" s="120"/>
      <c r="W210" s="124">
        <v>0.2</v>
      </c>
      <c r="X210" s="125">
        <f t="shared" si="14"/>
        <v>0</v>
      </c>
      <c r="Y210" s="126">
        <f t="shared" si="15"/>
        <v>0</v>
      </c>
      <c r="Z210" s="127"/>
    </row>
    <row r="211" spans="3:26" s="115" customFormat="1" ht="39" thickBot="1" x14ac:dyDescent="0.25">
      <c r="C211" s="116">
        <v>192</v>
      </c>
      <c r="D211" s="120">
        <v>1241</v>
      </c>
      <c r="E211" s="118">
        <v>124104</v>
      </c>
      <c r="F211" s="119" t="s">
        <v>37</v>
      </c>
      <c r="G211" s="120" t="s">
        <v>693</v>
      </c>
      <c r="H211" s="120" t="s">
        <v>229</v>
      </c>
      <c r="I211" s="120" t="s">
        <v>109</v>
      </c>
      <c r="J211" s="120" t="s">
        <v>41</v>
      </c>
      <c r="K211" s="120"/>
      <c r="L211" s="120"/>
      <c r="M211" s="120" t="s">
        <v>698</v>
      </c>
      <c r="N211" s="121">
        <v>40352</v>
      </c>
      <c r="O211" s="120" t="s">
        <v>699</v>
      </c>
      <c r="P211" s="129"/>
      <c r="Q211" s="120" t="s">
        <v>141</v>
      </c>
      <c r="R211" s="123">
        <v>77</v>
      </c>
      <c r="S211" s="121">
        <v>40352</v>
      </c>
      <c r="T211" s="121">
        <v>40369</v>
      </c>
      <c r="U211" s="120" t="s">
        <v>233</v>
      </c>
      <c r="V211" s="120"/>
      <c r="W211" s="124">
        <v>0.2</v>
      </c>
      <c r="X211" s="125">
        <f t="shared" si="14"/>
        <v>0</v>
      </c>
      <c r="Y211" s="126">
        <f t="shared" si="15"/>
        <v>0</v>
      </c>
      <c r="Z211" s="127"/>
    </row>
    <row r="212" spans="3:26" s="115" customFormat="1" ht="39" thickTop="1" x14ac:dyDescent="0.2">
      <c r="C212" s="103">
        <v>193</v>
      </c>
      <c r="D212" s="120">
        <v>1241</v>
      </c>
      <c r="E212" s="118">
        <v>124104</v>
      </c>
      <c r="F212" s="119" t="s">
        <v>37</v>
      </c>
      <c r="G212" s="120" t="s">
        <v>693</v>
      </c>
      <c r="H212" s="120" t="s">
        <v>229</v>
      </c>
      <c r="I212" s="120" t="s">
        <v>703</v>
      </c>
      <c r="J212" s="120" t="s">
        <v>41</v>
      </c>
      <c r="K212" s="120"/>
      <c r="L212" s="120"/>
      <c r="M212" s="120" t="s">
        <v>698</v>
      </c>
      <c r="N212" s="121">
        <v>40352</v>
      </c>
      <c r="O212" s="120" t="s">
        <v>699</v>
      </c>
      <c r="P212" s="129"/>
      <c r="Q212" s="120" t="s">
        <v>141</v>
      </c>
      <c r="R212" s="123">
        <v>77</v>
      </c>
      <c r="S212" s="121">
        <v>40352</v>
      </c>
      <c r="T212" s="121">
        <v>40369</v>
      </c>
      <c r="U212" s="120" t="s">
        <v>233</v>
      </c>
      <c r="V212" s="120"/>
      <c r="W212" s="124">
        <v>0.2</v>
      </c>
      <c r="X212" s="125">
        <f t="shared" si="14"/>
        <v>0</v>
      </c>
      <c r="Y212" s="126">
        <f t="shared" si="15"/>
        <v>0</v>
      </c>
      <c r="Z212" s="127"/>
    </row>
    <row r="213" spans="3:26" s="115" customFormat="1" ht="39" thickBot="1" x14ac:dyDescent="0.25">
      <c r="C213" s="116">
        <v>194</v>
      </c>
      <c r="D213" s="120">
        <v>1241</v>
      </c>
      <c r="E213" s="118">
        <v>124104</v>
      </c>
      <c r="F213" s="119" t="s">
        <v>37</v>
      </c>
      <c r="G213" s="120" t="s">
        <v>704</v>
      </c>
      <c r="H213" s="120" t="s">
        <v>705</v>
      </c>
      <c r="I213" s="120" t="s">
        <v>694</v>
      </c>
      <c r="J213" s="120" t="s">
        <v>695</v>
      </c>
      <c r="K213" s="120" t="s">
        <v>696</v>
      </c>
      <c r="L213" s="120" t="s">
        <v>706</v>
      </c>
      <c r="M213" s="120" t="s">
        <v>698</v>
      </c>
      <c r="N213" s="121">
        <v>40352</v>
      </c>
      <c r="O213" s="120" t="s">
        <v>699</v>
      </c>
      <c r="P213" s="129">
        <v>10440</v>
      </c>
      <c r="Q213" s="120" t="s">
        <v>141</v>
      </c>
      <c r="R213" s="123">
        <v>77</v>
      </c>
      <c r="S213" s="121">
        <v>40352</v>
      </c>
      <c r="T213" s="121">
        <v>40369</v>
      </c>
      <c r="U213" s="120" t="s">
        <v>233</v>
      </c>
      <c r="V213" s="120"/>
      <c r="W213" s="124">
        <v>0.2</v>
      </c>
      <c r="X213" s="125">
        <f t="shared" si="14"/>
        <v>174</v>
      </c>
      <c r="Y213" s="126">
        <f t="shared" si="15"/>
        <v>9396</v>
      </c>
      <c r="Z213" s="127"/>
    </row>
    <row r="214" spans="3:26" s="115" customFormat="1" ht="39" thickTop="1" x14ac:dyDescent="0.2">
      <c r="C214" s="103">
        <v>195</v>
      </c>
      <c r="D214" s="120">
        <v>1241</v>
      </c>
      <c r="E214" s="118">
        <v>124104</v>
      </c>
      <c r="F214" s="119" t="s">
        <v>37</v>
      </c>
      <c r="G214" s="120" t="s">
        <v>704</v>
      </c>
      <c r="H214" s="120" t="s">
        <v>705</v>
      </c>
      <c r="I214" s="120" t="s">
        <v>117</v>
      </c>
      <c r="J214" s="120" t="s">
        <v>700</v>
      </c>
      <c r="K214" s="120" t="s">
        <v>707</v>
      </c>
      <c r="L214" s="120" t="s">
        <v>708</v>
      </c>
      <c r="M214" s="120" t="s">
        <v>698</v>
      </c>
      <c r="N214" s="121">
        <v>40352</v>
      </c>
      <c r="O214" s="120" t="s">
        <v>699</v>
      </c>
      <c r="P214" s="129"/>
      <c r="Q214" s="120" t="s">
        <v>141</v>
      </c>
      <c r="R214" s="123">
        <v>77</v>
      </c>
      <c r="S214" s="121">
        <v>40352</v>
      </c>
      <c r="T214" s="121">
        <v>40369</v>
      </c>
      <c r="U214" s="120" t="s">
        <v>233</v>
      </c>
      <c r="V214" s="120"/>
      <c r="W214" s="124">
        <v>0.2</v>
      </c>
      <c r="X214" s="125">
        <f t="shared" si="14"/>
        <v>0</v>
      </c>
      <c r="Y214" s="126">
        <f t="shared" si="15"/>
        <v>0</v>
      </c>
      <c r="Z214" s="127"/>
    </row>
    <row r="215" spans="3:26" s="115" customFormat="1" ht="39" thickBot="1" x14ac:dyDescent="0.25">
      <c r="C215" s="116">
        <v>196</v>
      </c>
      <c r="D215" s="120">
        <v>1241</v>
      </c>
      <c r="E215" s="118">
        <v>124104</v>
      </c>
      <c r="F215" s="119" t="s">
        <v>37</v>
      </c>
      <c r="G215" s="120" t="s">
        <v>704</v>
      </c>
      <c r="H215" s="120" t="s">
        <v>705</v>
      </c>
      <c r="I215" s="120" t="s">
        <v>109</v>
      </c>
      <c r="J215" s="120" t="s">
        <v>41</v>
      </c>
      <c r="K215" s="120"/>
      <c r="L215" s="120"/>
      <c r="M215" s="120" t="s">
        <v>698</v>
      </c>
      <c r="N215" s="121">
        <v>40352</v>
      </c>
      <c r="O215" s="120" t="s">
        <v>699</v>
      </c>
      <c r="P215" s="129"/>
      <c r="Q215" s="120" t="s">
        <v>141</v>
      </c>
      <c r="R215" s="123">
        <v>77</v>
      </c>
      <c r="S215" s="121">
        <v>40352</v>
      </c>
      <c r="T215" s="121">
        <v>40369</v>
      </c>
      <c r="U215" s="120" t="s">
        <v>233</v>
      </c>
      <c r="V215" s="120"/>
      <c r="W215" s="124">
        <v>0.2</v>
      </c>
      <c r="X215" s="125">
        <f t="shared" si="14"/>
        <v>0</v>
      </c>
      <c r="Y215" s="126">
        <f t="shared" si="15"/>
        <v>0</v>
      </c>
      <c r="Z215" s="127"/>
    </row>
    <row r="216" spans="3:26" s="115" customFormat="1" ht="39" thickTop="1" x14ac:dyDescent="0.2">
      <c r="C216" s="103">
        <v>197</v>
      </c>
      <c r="D216" s="120">
        <v>1241</v>
      </c>
      <c r="E216" s="118">
        <v>124104</v>
      </c>
      <c r="F216" s="119" t="s">
        <v>37</v>
      </c>
      <c r="G216" s="120" t="s">
        <v>704</v>
      </c>
      <c r="H216" s="120" t="s">
        <v>705</v>
      </c>
      <c r="I216" s="120" t="s">
        <v>703</v>
      </c>
      <c r="J216" s="120" t="s">
        <v>41</v>
      </c>
      <c r="K216" s="120"/>
      <c r="L216" s="120"/>
      <c r="M216" s="120" t="s">
        <v>698</v>
      </c>
      <c r="N216" s="121">
        <v>40352</v>
      </c>
      <c r="O216" s="120" t="s">
        <v>699</v>
      </c>
      <c r="P216" s="129"/>
      <c r="Q216" s="120" t="s">
        <v>141</v>
      </c>
      <c r="R216" s="123">
        <v>77</v>
      </c>
      <c r="S216" s="121">
        <v>40352</v>
      </c>
      <c r="T216" s="121">
        <v>40369</v>
      </c>
      <c r="U216" s="120" t="s">
        <v>233</v>
      </c>
      <c r="V216" s="120"/>
      <c r="W216" s="124">
        <v>0.2</v>
      </c>
      <c r="X216" s="125">
        <f t="shared" si="14"/>
        <v>0</v>
      </c>
      <c r="Y216" s="126">
        <f t="shared" si="15"/>
        <v>0</v>
      </c>
      <c r="Z216" s="127"/>
    </row>
    <row r="217" spans="3:26" s="115" customFormat="1" ht="39" thickBot="1" x14ac:dyDescent="0.25">
      <c r="C217" s="116">
        <v>198</v>
      </c>
      <c r="D217" s="120">
        <v>1241</v>
      </c>
      <c r="E217" s="118">
        <v>124104</v>
      </c>
      <c r="F217" s="119" t="s">
        <v>37</v>
      </c>
      <c r="G217" s="120" t="s">
        <v>709</v>
      </c>
      <c r="H217" s="120" t="s">
        <v>225</v>
      </c>
      <c r="I217" s="120" t="s">
        <v>694</v>
      </c>
      <c r="J217" s="120" t="s">
        <v>41</v>
      </c>
      <c r="K217" s="120" t="s">
        <v>710</v>
      </c>
      <c r="L217" s="120" t="s">
        <v>711</v>
      </c>
      <c r="M217" s="120" t="s">
        <v>698</v>
      </c>
      <c r="N217" s="121">
        <v>40352</v>
      </c>
      <c r="O217" s="120" t="s">
        <v>699</v>
      </c>
      <c r="P217" s="129">
        <v>10440</v>
      </c>
      <c r="Q217" s="120" t="s">
        <v>141</v>
      </c>
      <c r="R217" s="123">
        <v>77</v>
      </c>
      <c r="S217" s="121">
        <v>40352</v>
      </c>
      <c r="T217" s="121">
        <v>40369</v>
      </c>
      <c r="U217" s="120" t="s">
        <v>227</v>
      </c>
      <c r="V217" s="120"/>
      <c r="W217" s="124">
        <v>0.2</v>
      </c>
      <c r="X217" s="125">
        <f t="shared" si="14"/>
        <v>174</v>
      </c>
      <c r="Y217" s="126">
        <f t="shared" si="15"/>
        <v>9396</v>
      </c>
      <c r="Z217" s="127"/>
    </row>
    <row r="218" spans="3:26" s="115" customFormat="1" ht="39" thickTop="1" x14ac:dyDescent="0.2">
      <c r="C218" s="103">
        <v>199</v>
      </c>
      <c r="D218" s="120">
        <v>1241</v>
      </c>
      <c r="E218" s="118">
        <v>124104</v>
      </c>
      <c r="F218" s="119" t="s">
        <v>37</v>
      </c>
      <c r="G218" s="120" t="s">
        <v>709</v>
      </c>
      <c r="H218" s="120" t="s">
        <v>225</v>
      </c>
      <c r="I218" s="120" t="s">
        <v>117</v>
      </c>
      <c r="J218" s="120" t="s">
        <v>700</v>
      </c>
      <c r="K218" s="120" t="s">
        <v>712</v>
      </c>
      <c r="L218" s="120" t="s">
        <v>713</v>
      </c>
      <c r="M218" s="120" t="s">
        <v>698</v>
      </c>
      <c r="N218" s="121">
        <v>40352</v>
      </c>
      <c r="O218" s="120" t="s">
        <v>699</v>
      </c>
      <c r="P218" s="129"/>
      <c r="Q218" s="120" t="s">
        <v>141</v>
      </c>
      <c r="R218" s="123">
        <v>77</v>
      </c>
      <c r="S218" s="121">
        <v>40352</v>
      </c>
      <c r="T218" s="121">
        <v>40369</v>
      </c>
      <c r="U218" s="120" t="s">
        <v>227</v>
      </c>
      <c r="V218" s="120"/>
      <c r="W218" s="124">
        <v>0.2</v>
      </c>
      <c r="X218" s="125">
        <f t="shared" si="14"/>
        <v>0</v>
      </c>
      <c r="Y218" s="126">
        <f t="shared" si="15"/>
        <v>0</v>
      </c>
      <c r="Z218" s="127"/>
    </row>
    <row r="219" spans="3:26" s="115" customFormat="1" ht="39" thickBot="1" x14ac:dyDescent="0.25">
      <c r="C219" s="116">
        <v>200</v>
      </c>
      <c r="D219" s="120">
        <v>1241</v>
      </c>
      <c r="E219" s="118">
        <v>124104</v>
      </c>
      <c r="F219" s="119" t="s">
        <v>37</v>
      </c>
      <c r="G219" s="120" t="s">
        <v>709</v>
      </c>
      <c r="H219" s="120" t="s">
        <v>225</v>
      </c>
      <c r="I219" s="120" t="s">
        <v>109</v>
      </c>
      <c r="J219" s="120" t="s">
        <v>41</v>
      </c>
      <c r="K219" s="120" t="s">
        <v>714</v>
      </c>
      <c r="L219" s="120" t="s">
        <v>715</v>
      </c>
      <c r="M219" s="120" t="s">
        <v>698</v>
      </c>
      <c r="N219" s="121">
        <v>40352</v>
      </c>
      <c r="O219" s="120" t="s">
        <v>699</v>
      </c>
      <c r="P219" s="129"/>
      <c r="Q219" s="120" t="s">
        <v>141</v>
      </c>
      <c r="R219" s="123">
        <v>77</v>
      </c>
      <c r="S219" s="121">
        <v>40352</v>
      </c>
      <c r="T219" s="121">
        <v>40369</v>
      </c>
      <c r="U219" s="120" t="s">
        <v>227</v>
      </c>
      <c r="V219" s="120"/>
      <c r="W219" s="124">
        <v>0.2</v>
      </c>
      <c r="X219" s="125">
        <f t="shared" si="14"/>
        <v>0</v>
      </c>
      <c r="Y219" s="126">
        <f t="shared" si="15"/>
        <v>0</v>
      </c>
      <c r="Z219" s="127"/>
    </row>
    <row r="220" spans="3:26" s="115" customFormat="1" ht="39" thickTop="1" x14ac:dyDescent="0.2">
      <c r="C220" s="103">
        <v>201</v>
      </c>
      <c r="D220" s="120">
        <v>1241</v>
      </c>
      <c r="E220" s="118">
        <v>124104</v>
      </c>
      <c r="F220" s="119" t="s">
        <v>37</v>
      </c>
      <c r="G220" s="120" t="s">
        <v>716</v>
      </c>
      <c r="H220" s="120" t="s">
        <v>717</v>
      </c>
      <c r="I220" s="120" t="s">
        <v>694</v>
      </c>
      <c r="J220" s="120" t="s">
        <v>718</v>
      </c>
      <c r="K220" s="120" t="s">
        <v>719</v>
      </c>
      <c r="L220" s="120" t="s">
        <v>720</v>
      </c>
      <c r="M220" s="120" t="s">
        <v>721</v>
      </c>
      <c r="N220" s="121">
        <v>40331</v>
      </c>
      <c r="O220" s="120" t="s">
        <v>722</v>
      </c>
      <c r="P220" s="129">
        <v>9799</v>
      </c>
      <c r="Q220" s="120" t="s">
        <v>141</v>
      </c>
      <c r="R220" s="123">
        <v>101</v>
      </c>
      <c r="S220" s="121">
        <v>40349</v>
      </c>
      <c r="T220" s="121">
        <v>40369</v>
      </c>
      <c r="U220" s="130" t="s">
        <v>180</v>
      </c>
      <c r="V220" s="130"/>
      <c r="W220" s="124">
        <v>0.2</v>
      </c>
      <c r="X220" s="125">
        <f t="shared" si="14"/>
        <v>163.31666666666669</v>
      </c>
      <c r="Y220" s="126">
        <f t="shared" si="15"/>
        <v>8819.1</v>
      </c>
      <c r="Z220" s="127"/>
    </row>
    <row r="221" spans="3:26" s="115" customFormat="1" ht="39" thickBot="1" x14ac:dyDescent="0.25">
      <c r="C221" s="116">
        <v>202</v>
      </c>
      <c r="D221" s="120">
        <v>1241</v>
      </c>
      <c r="E221" s="118">
        <v>124104</v>
      </c>
      <c r="F221" s="119" t="s">
        <v>37</v>
      </c>
      <c r="G221" s="120" t="s">
        <v>716</v>
      </c>
      <c r="H221" s="120" t="s">
        <v>717</v>
      </c>
      <c r="I221" s="120" t="s">
        <v>117</v>
      </c>
      <c r="J221" s="120" t="s">
        <v>41</v>
      </c>
      <c r="K221" s="120" t="s">
        <v>723</v>
      </c>
      <c r="L221" s="120" t="s">
        <v>724</v>
      </c>
      <c r="M221" s="120" t="s">
        <v>721</v>
      </c>
      <c r="N221" s="121">
        <v>40331</v>
      </c>
      <c r="O221" s="120" t="s">
        <v>722</v>
      </c>
      <c r="P221" s="129"/>
      <c r="Q221" s="120" t="s">
        <v>141</v>
      </c>
      <c r="R221" s="123">
        <v>101</v>
      </c>
      <c r="S221" s="121">
        <v>40349</v>
      </c>
      <c r="T221" s="121">
        <v>40369</v>
      </c>
      <c r="U221" s="130" t="s">
        <v>180</v>
      </c>
      <c r="V221" s="130"/>
      <c r="W221" s="124">
        <v>0.2</v>
      </c>
      <c r="X221" s="125">
        <f t="shared" si="14"/>
        <v>0</v>
      </c>
      <c r="Y221" s="126">
        <f t="shared" si="15"/>
        <v>0</v>
      </c>
      <c r="Z221" s="127"/>
    </row>
    <row r="222" spans="3:26" s="115" customFormat="1" ht="39" thickTop="1" x14ac:dyDescent="0.2">
      <c r="C222" s="103">
        <v>203</v>
      </c>
      <c r="D222" s="120">
        <v>1241</v>
      </c>
      <c r="E222" s="118">
        <v>124104</v>
      </c>
      <c r="F222" s="119" t="s">
        <v>37</v>
      </c>
      <c r="G222" s="120" t="s">
        <v>716</v>
      </c>
      <c r="H222" s="120" t="s">
        <v>717</v>
      </c>
      <c r="I222" s="120" t="s">
        <v>109</v>
      </c>
      <c r="J222" s="120" t="s">
        <v>41</v>
      </c>
      <c r="K222" s="120" t="s">
        <v>714</v>
      </c>
      <c r="L222" s="120" t="s">
        <v>725</v>
      </c>
      <c r="M222" s="120" t="s">
        <v>721</v>
      </c>
      <c r="N222" s="121">
        <v>40331</v>
      </c>
      <c r="O222" s="120" t="s">
        <v>722</v>
      </c>
      <c r="P222" s="129"/>
      <c r="Q222" s="120" t="s">
        <v>141</v>
      </c>
      <c r="R222" s="123">
        <v>101</v>
      </c>
      <c r="S222" s="121">
        <v>40349</v>
      </c>
      <c r="T222" s="121">
        <v>40369</v>
      </c>
      <c r="U222" s="130" t="s">
        <v>180</v>
      </c>
      <c r="V222" s="130"/>
      <c r="W222" s="124">
        <v>0.2</v>
      </c>
      <c r="X222" s="125">
        <f t="shared" si="14"/>
        <v>0</v>
      </c>
      <c r="Y222" s="126">
        <f t="shared" si="15"/>
        <v>0</v>
      </c>
      <c r="Z222" s="127"/>
    </row>
    <row r="223" spans="3:26" s="115" customFormat="1" ht="39" thickBot="1" x14ac:dyDescent="0.25">
      <c r="C223" s="116">
        <v>204</v>
      </c>
      <c r="D223" s="120">
        <v>1241</v>
      </c>
      <c r="E223" s="118">
        <v>124104</v>
      </c>
      <c r="F223" s="119" t="s">
        <v>37</v>
      </c>
      <c r="G223" s="120" t="s">
        <v>716</v>
      </c>
      <c r="H223" s="120" t="s">
        <v>717</v>
      </c>
      <c r="I223" s="120" t="s">
        <v>703</v>
      </c>
      <c r="J223" s="120" t="s">
        <v>41</v>
      </c>
      <c r="K223" s="120" t="s">
        <v>726</v>
      </c>
      <c r="L223" s="120">
        <v>31010563201</v>
      </c>
      <c r="M223" s="120" t="s">
        <v>721</v>
      </c>
      <c r="N223" s="121">
        <v>40331</v>
      </c>
      <c r="O223" s="120" t="s">
        <v>722</v>
      </c>
      <c r="P223" s="129"/>
      <c r="Q223" s="120" t="s">
        <v>141</v>
      </c>
      <c r="R223" s="123">
        <v>101</v>
      </c>
      <c r="S223" s="121">
        <v>40349</v>
      </c>
      <c r="T223" s="121">
        <v>40369</v>
      </c>
      <c r="U223" s="130" t="s">
        <v>180</v>
      </c>
      <c r="V223" s="130"/>
      <c r="W223" s="124">
        <v>0.2</v>
      </c>
      <c r="X223" s="125">
        <f t="shared" si="14"/>
        <v>0</v>
      </c>
      <c r="Y223" s="126">
        <f t="shared" si="15"/>
        <v>0</v>
      </c>
      <c r="Z223" s="127"/>
    </row>
    <row r="224" spans="3:26" s="115" customFormat="1" ht="39" thickTop="1" x14ac:dyDescent="0.2">
      <c r="C224" s="103">
        <v>205</v>
      </c>
      <c r="D224" s="120">
        <v>1241</v>
      </c>
      <c r="E224" s="118">
        <v>124104</v>
      </c>
      <c r="F224" s="119" t="s">
        <v>37</v>
      </c>
      <c r="G224" s="120" t="s">
        <v>727</v>
      </c>
      <c r="H224" s="120" t="s">
        <v>317</v>
      </c>
      <c r="I224" s="120" t="s">
        <v>728</v>
      </c>
      <c r="J224" s="120" t="s">
        <v>729</v>
      </c>
      <c r="K224" s="120" t="s">
        <v>730</v>
      </c>
      <c r="L224" s="120" t="s">
        <v>731</v>
      </c>
      <c r="M224" s="154">
        <v>87</v>
      </c>
      <c r="N224" s="121">
        <v>40358</v>
      </c>
      <c r="O224" s="120" t="s">
        <v>699</v>
      </c>
      <c r="P224" s="129">
        <v>15080</v>
      </c>
      <c r="Q224" s="120" t="s">
        <v>141</v>
      </c>
      <c r="R224" s="123">
        <v>54</v>
      </c>
      <c r="S224" s="121">
        <v>40361</v>
      </c>
      <c r="T224" s="121">
        <v>40415</v>
      </c>
      <c r="U224" s="120" t="s">
        <v>164</v>
      </c>
      <c r="V224" s="120"/>
      <c r="W224" s="124">
        <v>0.2</v>
      </c>
      <c r="X224" s="125">
        <f t="shared" si="14"/>
        <v>251.33333333333334</v>
      </c>
      <c r="Y224" s="126">
        <f t="shared" si="15"/>
        <v>13572</v>
      </c>
      <c r="Z224" s="127"/>
    </row>
    <row r="225" spans="3:26" s="115" customFormat="1" ht="39" thickBot="1" x14ac:dyDescent="0.25">
      <c r="C225" s="116">
        <v>206</v>
      </c>
      <c r="D225" s="120">
        <v>1241</v>
      </c>
      <c r="E225" s="118">
        <v>124104</v>
      </c>
      <c r="F225" s="119" t="s">
        <v>37</v>
      </c>
      <c r="G225" s="120" t="s">
        <v>732</v>
      </c>
      <c r="H225" s="120" t="s">
        <v>733</v>
      </c>
      <c r="I225" s="120" t="s">
        <v>694</v>
      </c>
      <c r="J225" s="120" t="s">
        <v>41</v>
      </c>
      <c r="K225" s="120" t="s">
        <v>710</v>
      </c>
      <c r="L225" s="120" t="s">
        <v>734</v>
      </c>
      <c r="M225" s="154">
        <v>86</v>
      </c>
      <c r="N225" s="121">
        <v>40358</v>
      </c>
      <c r="O225" s="120" t="s">
        <v>699</v>
      </c>
      <c r="P225" s="129">
        <v>10440</v>
      </c>
      <c r="Q225" s="120" t="s">
        <v>141</v>
      </c>
      <c r="R225" s="123">
        <v>88</v>
      </c>
      <c r="S225" s="121">
        <v>40361</v>
      </c>
      <c r="T225" s="121">
        <v>40415</v>
      </c>
      <c r="U225" s="120" t="s">
        <v>164</v>
      </c>
      <c r="V225" s="120"/>
      <c r="W225" s="124">
        <v>0.2</v>
      </c>
      <c r="X225" s="125">
        <f t="shared" si="14"/>
        <v>174</v>
      </c>
      <c r="Y225" s="126">
        <f t="shared" si="15"/>
        <v>9396</v>
      </c>
      <c r="Z225" s="127"/>
    </row>
    <row r="226" spans="3:26" s="115" customFormat="1" ht="39" thickTop="1" x14ac:dyDescent="0.2">
      <c r="C226" s="103">
        <v>207</v>
      </c>
      <c r="D226" s="120">
        <v>1241</v>
      </c>
      <c r="E226" s="118">
        <v>124104</v>
      </c>
      <c r="F226" s="119" t="s">
        <v>37</v>
      </c>
      <c r="G226" s="120" t="s">
        <v>732</v>
      </c>
      <c r="H226" s="120" t="s">
        <v>733</v>
      </c>
      <c r="I226" s="120" t="s">
        <v>117</v>
      </c>
      <c r="J226" s="120" t="s">
        <v>700</v>
      </c>
      <c r="K226" s="120" t="s">
        <v>712</v>
      </c>
      <c r="L226" s="120" t="s">
        <v>735</v>
      </c>
      <c r="M226" s="154">
        <v>86</v>
      </c>
      <c r="N226" s="121">
        <v>40358</v>
      </c>
      <c r="O226" s="120" t="s">
        <v>699</v>
      </c>
      <c r="P226" s="129"/>
      <c r="Q226" s="120" t="s">
        <v>141</v>
      </c>
      <c r="R226" s="123">
        <v>88</v>
      </c>
      <c r="S226" s="121">
        <v>40361</v>
      </c>
      <c r="T226" s="121">
        <v>40415</v>
      </c>
      <c r="U226" s="120" t="s">
        <v>164</v>
      </c>
      <c r="V226" s="120"/>
      <c r="W226" s="124">
        <v>0.2</v>
      </c>
      <c r="X226" s="125">
        <f t="shared" si="14"/>
        <v>0</v>
      </c>
      <c r="Y226" s="126">
        <f t="shared" si="15"/>
        <v>0</v>
      </c>
      <c r="Z226" s="127"/>
    </row>
    <row r="227" spans="3:26" s="115" customFormat="1" ht="39" thickBot="1" x14ac:dyDescent="0.25">
      <c r="C227" s="116">
        <v>208</v>
      </c>
      <c r="D227" s="120">
        <v>1241</v>
      </c>
      <c r="E227" s="118">
        <v>124104</v>
      </c>
      <c r="F227" s="119" t="s">
        <v>37</v>
      </c>
      <c r="G227" s="120" t="s">
        <v>732</v>
      </c>
      <c r="H227" s="120" t="s">
        <v>733</v>
      </c>
      <c r="I227" s="120" t="s">
        <v>109</v>
      </c>
      <c r="J227" s="120" t="s">
        <v>41</v>
      </c>
      <c r="K227" s="120" t="s">
        <v>736</v>
      </c>
      <c r="L227" s="120" t="s">
        <v>737</v>
      </c>
      <c r="M227" s="154">
        <v>86</v>
      </c>
      <c r="N227" s="121">
        <v>40358</v>
      </c>
      <c r="O227" s="120" t="s">
        <v>699</v>
      </c>
      <c r="P227" s="129"/>
      <c r="Q227" s="120" t="s">
        <v>141</v>
      </c>
      <c r="R227" s="123">
        <v>88</v>
      </c>
      <c r="S227" s="121">
        <v>40361</v>
      </c>
      <c r="T227" s="121">
        <v>40415</v>
      </c>
      <c r="U227" s="120" t="s">
        <v>164</v>
      </c>
      <c r="V227" s="120"/>
      <c r="W227" s="124">
        <v>0.2</v>
      </c>
      <c r="X227" s="125">
        <f t="shared" si="14"/>
        <v>0</v>
      </c>
      <c r="Y227" s="126">
        <f t="shared" si="15"/>
        <v>0</v>
      </c>
      <c r="Z227" s="127"/>
    </row>
    <row r="228" spans="3:26" s="115" customFormat="1" ht="39" thickTop="1" x14ac:dyDescent="0.2">
      <c r="C228" s="103">
        <v>209</v>
      </c>
      <c r="D228" s="120">
        <v>1241</v>
      </c>
      <c r="E228" s="118">
        <v>124104</v>
      </c>
      <c r="F228" s="119" t="s">
        <v>37</v>
      </c>
      <c r="G228" s="120" t="s">
        <v>732</v>
      </c>
      <c r="H228" s="120" t="s">
        <v>733</v>
      </c>
      <c r="I228" s="120" t="s">
        <v>703</v>
      </c>
      <c r="J228" s="120" t="s">
        <v>41</v>
      </c>
      <c r="K228" s="120" t="s">
        <v>726</v>
      </c>
      <c r="L228" s="120" t="s">
        <v>738</v>
      </c>
      <c r="M228" s="154">
        <v>86</v>
      </c>
      <c r="N228" s="121">
        <v>40358</v>
      </c>
      <c r="O228" s="120" t="s">
        <v>699</v>
      </c>
      <c r="P228" s="129"/>
      <c r="Q228" s="120" t="s">
        <v>141</v>
      </c>
      <c r="R228" s="123">
        <v>88</v>
      </c>
      <c r="S228" s="121">
        <v>40361</v>
      </c>
      <c r="T228" s="121">
        <v>40415</v>
      </c>
      <c r="U228" s="120" t="s">
        <v>164</v>
      </c>
      <c r="V228" s="120"/>
      <c r="W228" s="124">
        <v>0.2</v>
      </c>
      <c r="X228" s="125">
        <f t="shared" si="14"/>
        <v>0</v>
      </c>
      <c r="Y228" s="126">
        <f t="shared" si="15"/>
        <v>0</v>
      </c>
      <c r="Z228" s="127"/>
    </row>
    <row r="229" spans="3:26" s="115" customFormat="1" ht="39" thickBot="1" x14ac:dyDescent="0.25">
      <c r="C229" s="116">
        <v>210</v>
      </c>
      <c r="D229" s="120">
        <v>1241</v>
      </c>
      <c r="E229" s="118">
        <v>124104</v>
      </c>
      <c r="F229" s="119" t="s">
        <v>37</v>
      </c>
      <c r="G229" s="120" t="s">
        <v>739</v>
      </c>
      <c r="H229" s="120" t="s">
        <v>199</v>
      </c>
      <c r="I229" s="120" t="s">
        <v>694</v>
      </c>
      <c r="J229" s="120" t="s">
        <v>41</v>
      </c>
      <c r="K229" s="120" t="s">
        <v>710</v>
      </c>
      <c r="L229" s="120" t="s">
        <v>740</v>
      </c>
      <c r="M229" s="154">
        <v>86</v>
      </c>
      <c r="N229" s="121">
        <v>40358</v>
      </c>
      <c r="O229" s="120" t="s">
        <v>699</v>
      </c>
      <c r="P229" s="129">
        <v>10440</v>
      </c>
      <c r="Q229" s="120" t="s">
        <v>141</v>
      </c>
      <c r="R229" s="123">
        <v>88</v>
      </c>
      <c r="S229" s="121">
        <v>40361</v>
      </c>
      <c r="T229" s="121">
        <v>40415</v>
      </c>
      <c r="U229" s="120" t="s">
        <v>200</v>
      </c>
      <c r="V229" s="120"/>
      <c r="W229" s="124">
        <v>0.2</v>
      </c>
      <c r="X229" s="125">
        <f t="shared" si="14"/>
        <v>174</v>
      </c>
      <c r="Y229" s="126">
        <f t="shared" si="15"/>
        <v>9396</v>
      </c>
      <c r="Z229" s="127"/>
    </row>
    <row r="230" spans="3:26" s="115" customFormat="1" ht="39" thickTop="1" x14ac:dyDescent="0.2">
      <c r="C230" s="103">
        <v>211</v>
      </c>
      <c r="D230" s="120">
        <v>1241</v>
      </c>
      <c r="E230" s="118">
        <v>124104</v>
      </c>
      <c r="F230" s="119" t="s">
        <v>37</v>
      </c>
      <c r="G230" s="120" t="s">
        <v>739</v>
      </c>
      <c r="H230" s="120" t="s">
        <v>199</v>
      </c>
      <c r="I230" s="120" t="s">
        <v>117</v>
      </c>
      <c r="J230" s="120" t="s">
        <v>700</v>
      </c>
      <c r="K230" s="120" t="s">
        <v>712</v>
      </c>
      <c r="L230" s="120" t="s">
        <v>741</v>
      </c>
      <c r="M230" s="154">
        <v>86</v>
      </c>
      <c r="N230" s="121">
        <v>40358</v>
      </c>
      <c r="O230" s="120" t="s">
        <v>699</v>
      </c>
      <c r="P230" s="129"/>
      <c r="Q230" s="120" t="s">
        <v>141</v>
      </c>
      <c r="R230" s="123">
        <v>88</v>
      </c>
      <c r="S230" s="121">
        <v>40361</v>
      </c>
      <c r="T230" s="121">
        <v>40415</v>
      </c>
      <c r="U230" s="120" t="s">
        <v>200</v>
      </c>
      <c r="V230" s="120"/>
      <c r="W230" s="124">
        <v>0.2</v>
      </c>
      <c r="X230" s="125">
        <f t="shared" si="14"/>
        <v>0</v>
      </c>
      <c r="Y230" s="126">
        <f t="shared" si="15"/>
        <v>0</v>
      </c>
      <c r="Z230" s="127"/>
    </row>
    <row r="231" spans="3:26" s="115" customFormat="1" ht="39" thickBot="1" x14ac:dyDescent="0.25">
      <c r="C231" s="116">
        <v>212</v>
      </c>
      <c r="D231" s="120">
        <v>1241</v>
      </c>
      <c r="E231" s="118">
        <v>124104</v>
      </c>
      <c r="F231" s="119" t="s">
        <v>37</v>
      </c>
      <c r="G231" s="120" t="s">
        <v>739</v>
      </c>
      <c r="H231" s="120" t="s">
        <v>199</v>
      </c>
      <c r="I231" s="120" t="s">
        <v>109</v>
      </c>
      <c r="J231" s="120" t="s">
        <v>41</v>
      </c>
      <c r="K231" s="120" t="s">
        <v>714</v>
      </c>
      <c r="L231" s="120" t="s">
        <v>742</v>
      </c>
      <c r="M231" s="154">
        <v>86</v>
      </c>
      <c r="N231" s="121">
        <v>40358</v>
      </c>
      <c r="O231" s="120" t="s">
        <v>699</v>
      </c>
      <c r="P231" s="129"/>
      <c r="Q231" s="120" t="s">
        <v>141</v>
      </c>
      <c r="R231" s="123">
        <v>88</v>
      </c>
      <c r="S231" s="121">
        <v>40361</v>
      </c>
      <c r="T231" s="121">
        <v>40415</v>
      </c>
      <c r="U231" s="120" t="s">
        <v>200</v>
      </c>
      <c r="V231" s="120"/>
      <c r="W231" s="124">
        <v>0.2</v>
      </c>
      <c r="X231" s="125">
        <f t="shared" si="14"/>
        <v>0</v>
      </c>
      <c r="Y231" s="126">
        <f t="shared" si="15"/>
        <v>0</v>
      </c>
      <c r="Z231" s="127"/>
    </row>
    <row r="232" spans="3:26" s="115" customFormat="1" ht="39" thickTop="1" x14ac:dyDescent="0.2">
      <c r="C232" s="103">
        <v>213</v>
      </c>
      <c r="D232" s="120">
        <v>1241</v>
      </c>
      <c r="E232" s="118">
        <v>124104</v>
      </c>
      <c r="F232" s="119" t="s">
        <v>37</v>
      </c>
      <c r="G232" s="120" t="s">
        <v>739</v>
      </c>
      <c r="H232" s="120" t="s">
        <v>199</v>
      </c>
      <c r="I232" s="120" t="s">
        <v>703</v>
      </c>
      <c r="J232" s="120" t="s">
        <v>41</v>
      </c>
      <c r="K232" s="120" t="s">
        <v>726</v>
      </c>
      <c r="L232" s="120" t="s">
        <v>743</v>
      </c>
      <c r="M232" s="154">
        <v>86</v>
      </c>
      <c r="N232" s="121">
        <v>40358</v>
      </c>
      <c r="O232" s="120" t="s">
        <v>699</v>
      </c>
      <c r="P232" s="129"/>
      <c r="Q232" s="120" t="s">
        <v>141</v>
      </c>
      <c r="R232" s="123">
        <v>88</v>
      </c>
      <c r="S232" s="121">
        <v>40361</v>
      </c>
      <c r="T232" s="121">
        <v>40415</v>
      </c>
      <c r="U232" s="120" t="s">
        <v>200</v>
      </c>
      <c r="V232" s="120"/>
      <c r="W232" s="124">
        <v>0.2</v>
      </c>
      <c r="X232" s="125">
        <f t="shared" si="14"/>
        <v>0</v>
      </c>
      <c r="Y232" s="126">
        <f t="shared" si="15"/>
        <v>0</v>
      </c>
      <c r="Z232" s="127"/>
    </row>
    <row r="233" spans="3:26" s="115" customFormat="1" ht="39" thickBot="1" x14ac:dyDescent="0.25">
      <c r="C233" s="116">
        <v>214</v>
      </c>
      <c r="D233" s="120">
        <v>1241</v>
      </c>
      <c r="E233" s="118">
        <v>124104</v>
      </c>
      <c r="F233" s="119" t="s">
        <v>37</v>
      </c>
      <c r="G233" s="120" t="s">
        <v>744</v>
      </c>
      <c r="H233" s="120" t="s">
        <v>745</v>
      </c>
      <c r="I233" s="120" t="s">
        <v>694</v>
      </c>
      <c r="J233" s="120" t="s">
        <v>41</v>
      </c>
      <c r="K233" s="120" t="s">
        <v>696</v>
      </c>
      <c r="L233" s="120" t="s">
        <v>746</v>
      </c>
      <c r="M233" s="154">
        <v>86</v>
      </c>
      <c r="N233" s="121">
        <v>40358</v>
      </c>
      <c r="O233" s="120" t="s">
        <v>699</v>
      </c>
      <c r="P233" s="129">
        <v>10440</v>
      </c>
      <c r="Q233" s="120" t="s">
        <v>141</v>
      </c>
      <c r="R233" s="123">
        <v>88</v>
      </c>
      <c r="S233" s="121">
        <v>40361</v>
      </c>
      <c r="T233" s="121">
        <v>40415</v>
      </c>
      <c r="U233" s="130" t="s">
        <v>180</v>
      </c>
      <c r="V233" s="130"/>
      <c r="W233" s="124">
        <v>0.2</v>
      </c>
      <c r="X233" s="125">
        <f t="shared" si="14"/>
        <v>174</v>
      </c>
      <c r="Y233" s="126">
        <f t="shared" si="15"/>
        <v>9396</v>
      </c>
      <c r="Z233" s="127"/>
    </row>
    <row r="234" spans="3:26" s="115" customFormat="1" ht="39" thickTop="1" x14ac:dyDescent="0.2">
      <c r="C234" s="103">
        <v>215</v>
      </c>
      <c r="D234" s="120">
        <v>1241</v>
      </c>
      <c r="E234" s="118">
        <v>124104</v>
      </c>
      <c r="F234" s="119" t="s">
        <v>37</v>
      </c>
      <c r="G234" s="120" t="s">
        <v>744</v>
      </c>
      <c r="H234" s="120" t="s">
        <v>745</v>
      </c>
      <c r="I234" s="120" t="s">
        <v>117</v>
      </c>
      <c r="J234" s="120" t="s">
        <v>700</v>
      </c>
      <c r="K234" s="120" t="s">
        <v>712</v>
      </c>
      <c r="L234" s="120" t="s">
        <v>747</v>
      </c>
      <c r="M234" s="154">
        <v>86</v>
      </c>
      <c r="N234" s="121">
        <v>40358</v>
      </c>
      <c r="O234" s="120" t="s">
        <v>699</v>
      </c>
      <c r="P234" s="129"/>
      <c r="Q234" s="120" t="s">
        <v>141</v>
      </c>
      <c r="R234" s="123">
        <v>88</v>
      </c>
      <c r="S234" s="121">
        <v>40361</v>
      </c>
      <c r="T234" s="121">
        <v>40415</v>
      </c>
      <c r="U234" s="130" t="s">
        <v>180</v>
      </c>
      <c r="V234" s="130"/>
      <c r="W234" s="124">
        <v>0.2</v>
      </c>
      <c r="X234" s="125">
        <f t="shared" si="14"/>
        <v>0</v>
      </c>
      <c r="Y234" s="126">
        <f t="shared" si="15"/>
        <v>0</v>
      </c>
      <c r="Z234" s="127"/>
    </row>
    <row r="235" spans="3:26" s="115" customFormat="1" ht="39" thickBot="1" x14ac:dyDescent="0.25">
      <c r="C235" s="116">
        <v>216</v>
      </c>
      <c r="D235" s="120">
        <v>1241</v>
      </c>
      <c r="E235" s="118">
        <v>124104</v>
      </c>
      <c r="F235" s="119" t="s">
        <v>37</v>
      </c>
      <c r="G235" s="120" t="s">
        <v>744</v>
      </c>
      <c r="H235" s="120" t="s">
        <v>745</v>
      </c>
      <c r="I235" s="120" t="s">
        <v>109</v>
      </c>
      <c r="J235" s="120" t="s">
        <v>41</v>
      </c>
      <c r="K235" s="120" t="s">
        <v>714</v>
      </c>
      <c r="L235" s="120" t="s">
        <v>748</v>
      </c>
      <c r="M235" s="154">
        <v>86</v>
      </c>
      <c r="N235" s="121">
        <v>40358</v>
      </c>
      <c r="O235" s="120" t="s">
        <v>699</v>
      </c>
      <c r="P235" s="129"/>
      <c r="Q235" s="120" t="s">
        <v>141</v>
      </c>
      <c r="R235" s="123">
        <v>88</v>
      </c>
      <c r="S235" s="121">
        <v>40361</v>
      </c>
      <c r="T235" s="121">
        <v>40415</v>
      </c>
      <c r="U235" s="130" t="s">
        <v>180</v>
      </c>
      <c r="V235" s="130"/>
      <c r="W235" s="124">
        <v>0.2</v>
      </c>
      <c r="X235" s="125">
        <f t="shared" si="14"/>
        <v>0</v>
      </c>
      <c r="Y235" s="126">
        <f t="shared" si="15"/>
        <v>0</v>
      </c>
      <c r="Z235" s="127"/>
    </row>
    <row r="236" spans="3:26" s="115" customFormat="1" ht="39" thickTop="1" x14ac:dyDescent="0.2">
      <c r="C236" s="103">
        <v>217</v>
      </c>
      <c r="D236" s="120">
        <v>1241</v>
      </c>
      <c r="E236" s="118">
        <v>124104</v>
      </c>
      <c r="F236" s="119" t="s">
        <v>37</v>
      </c>
      <c r="G236" s="120" t="s">
        <v>744</v>
      </c>
      <c r="H236" s="120" t="s">
        <v>745</v>
      </c>
      <c r="I236" s="120" t="s">
        <v>703</v>
      </c>
      <c r="J236" s="120" t="s">
        <v>41</v>
      </c>
      <c r="K236" s="120" t="s">
        <v>726</v>
      </c>
      <c r="L236" s="120" t="s">
        <v>743</v>
      </c>
      <c r="M236" s="154">
        <v>86</v>
      </c>
      <c r="N236" s="121">
        <v>40358</v>
      </c>
      <c r="O236" s="120" t="s">
        <v>699</v>
      </c>
      <c r="P236" s="129"/>
      <c r="Q236" s="120" t="s">
        <v>141</v>
      </c>
      <c r="R236" s="123">
        <v>88</v>
      </c>
      <c r="S236" s="121">
        <v>40361</v>
      </c>
      <c r="T236" s="121">
        <v>40415</v>
      </c>
      <c r="U236" s="130" t="s">
        <v>180</v>
      </c>
      <c r="V236" s="130"/>
      <c r="W236" s="124">
        <v>0.2</v>
      </c>
      <c r="X236" s="125">
        <f t="shared" si="14"/>
        <v>0</v>
      </c>
      <c r="Y236" s="126">
        <f t="shared" si="15"/>
        <v>0</v>
      </c>
      <c r="Z236" s="127"/>
    </row>
    <row r="237" spans="3:26" s="115" customFormat="1" ht="39" thickBot="1" x14ac:dyDescent="0.25">
      <c r="C237" s="116">
        <v>218</v>
      </c>
      <c r="D237" s="120">
        <v>1246</v>
      </c>
      <c r="E237" s="118">
        <v>124604</v>
      </c>
      <c r="F237" s="119" t="s">
        <v>263</v>
      </c>
      <c r="G237" s="120" t="s">
        <v>749</v>
      </c>
      <c r="H237" s="120" t="s">
        <v>171</v>
      </c>
      <c r="I237" s="120" t="s">
        <v>750</v>
      </c>
      <c r="J237" s="120" t="s">
        <v>751</v>
      </c>
      <c r="K237" s="123">
        <v>5505</v>
      </c>
      <c r="L237" s="120">
        <v>95944</v>
      </c>
      <c r="M237" s="120">
        <v>4133</v>
      </c>
      <c r="N237" s="121">
        <v>40359</v>
      </c>
      <c r="O237" s="120" t="s">
        <v>752</v>
      </c>
      <c r="P237" s="129">
        <v>3480</v>
      </c>
      <c r="Q237" s="120" t="s">
        <v>141</v>
      </c>
      <c r="R237" s="123">
        <v>98</v>
      </c>
      <c r="S237" s="121">
        <v>40364</v>
      </c>
      <c r="T237" s="121">
        <v>40415</v>
      </c>
      <c r="U237" s="130" t="s">
        <v>180</v>
      </c>
      <c r="V237" s="130"/>
      <c r="W237" s="124">
        <v>0.1</v>
      </c>
      <c r="X237" s="125">
        <f t="shared" ref="X237:X295" si="16">+P237*0.1/12</f>
        <v>29</v>
      </c>
      <c r="Y237" s="126">
        <f t="shared" ref="Y237:Y295" si="17">+P237*0.1*4.5</f>
        <v>1566</v>
      </c>
      <c r="Z237" s="127"/>
    </row>
    <row r="238" spans="3:26" s="115" customFormat="1" ht="39" thickTop="1" x14ac:dyDescent="0.2">
      <c r="C238" s="103">
        <v>219</v>
      </c>
      <c r="D238" s="120">
        <v>1246</v>
      </c>
      <c r="E238" s="118">
        <v>124606</v>
      </c>
      <c r="F238" s="119" t="s">
        <v>263</v>
      </c>
      <c r="G238" s="120" t="s">
        <v>753</v>
      </c>
      <c r="H238" s="120" t="s">
        <v>754</v>
      </c>
      <c r="I238" s="120" t="s">
        <v>755</v>
      </c>
      <c r="J238" s="120" t="s">
        <v>756</v>
      </c>
      <c r="K238" s="120" t="s">
        <v>757</v>
      </c>
      <c r="L238" s="120"/>
      <c r="M238" s="120">
        <v>214</v>
      </c>
      <c r="N238" s="121">
        <v>40401</v>
      </c>
      <c r="O238" s="120" t="s">
        <v>677</v>
      </c>
      <c r="P238" s="129">
        <v>7454.16</v>
      </c>
      <c r="Q238" s="120" t="s">
        <v>141</v>
      </c>
      <c r="R238" s="123">
        <v>17</v>
      </c>
      <c r="S238" s="121">
        <v>40401</v>
      </c>
      <c r="T238" s="121">
        <v>40450</v>
      </c>
      <c r="U238" s="120" t="s">
        <v>233</v>
      </c>
      <c r="V238" s="120"/>
      <c r="W238" s="124">
        <v>0.1</v>
      </c>
      <c r="X238" s="125">
        <f t="shared" si="16"/>
        <v>62.118000000000002</v>
      </c>
      <c r="Y238" s="126">
        <f t="shared" si="17"/>
        <v>3354.3720000000003</v>
      </c>
      <c r="Z238" s="127"/>
    </row>
    <row r="239" spans="3:26" s="115" customFormat="1" ht="39" thickBot="1" x14ac:dyDescent="0.25">
      <c r="C239" s="116">
        <v>220</v>
      </c>
      <c r="D239" s="120">
        <v>1241</v>
      </c>
      <c r="E239" s="118">
        <v>124104</v>
      </c>
      <c r="F239" s="119" t="s">
        <v>37</v>
      </c>
      <c r="G239" s="120" t="s">
        <v>758</v>
      </c>
      <c r="H239" s="120" t="s">
        <v>465</v>
      </c>
      <c r="I239" s="120" t="s">
        <v>728</v>
      </c>
      <c r="J239" s="120" t="s">
        <v>759</v>
      </c>
      <c r="K239" s="120" t="s">
        <v>760</v>
      </c>
      <c r="L239" s="120" t="s">
        <v>761</v>
      </c>
      <c r="M239" s="120">
        <v>306</v>
      </c>
      <c r="N239" s="121">
        <v>40413</v>
      </c>
      <c r="O239" s="120" t="s">
        <v>699</v>
      </c>
      <c r="P239" s="129">
        <v>20300</v>
      </c>
      <c r="Q239" s="120" t="s">
        <v>141</v>
      </c>
      <c r="R239" s="123">
        <v>134</v>
      </c>
      <c r="S239" s="121"/>
      <c r="T239" s="121">
        <v>40450</v>
      </c>
      <c r="U239" s="120" t="s">
        <v>355</v>
      </c>
      <c r="V239" s="120"/>
      <c r="W239" s="124">
        <v>0.2</v>
      </c>
      <c r="X239" s="125">
        <f>+P239*0.2/12</f>
        <v>338.33333333333331</v>
      </c>
      <c r="Y239" s="126">
        <f>+P239*0.2*4.5</f>
        <v>18270</v>
      </c>
      <c r="Z239" s="127"/>
    </row>
    <row r="240" spans="3:26" s="115" customFormat="1" ht="90" thickTop="1" x14ac:dyDescent="0.2">
      <c r="C240" s="103">
        <v>221</v>
      </c>
      <c r="D240" s="120">
        <v>1246</v>
      </c>
      <c r="E240" s="118">
        <v>124604</v>
      </c>
      <c r="F240" s="119" t="s">
        <v>263</v>
      </c>
      <c r="G240" s="120" t="s">
        <v>762</v>
      </c>
      <c r="H240" s="120" t="s">
        <v>763</v>
      </c>
      <c r="I240" s="120" t="s">
        <v>208</v>
      </c>
      <c r="J240" s="120" t="s">
        <v>764</v>
      </c>
      <c r="K240" s="120" t="s">
        <v>765</v>
      </c>
      <c r="L240" s="120" t="s">
        <v>766</v>
      </c>
      <c r="M240" s="120">
        <v>8511</v>
      </c>
      <c r="N240" s="121">
        <v>40487</v>
      </c>
      <c r="O240" s="129" t="s">
        <v>767</v>
      </c>
      <c r="P240" s="129">
        <v>34609.760000000002</v>
      </c>
      <c r="Q240" s="120" t="s">
        <v>141</v>
      </c>
      <c r="R240" s="123">
        <v>143</v>
      </c>
      <c r="S240" s="121">
        <v>40455</v>
      </c>
      <c r="T240" s="121">
        <v>40535</v>
      </c>
      <c r="U240" s="120" t="s">
        <v>203</v>
      </c>
      <c r="V240" s="120"/>
      <c r="W240" s="124">
        <v>0.1</v>
      </c>
      <c r="X240" s="125">
        <f t="shared" si="16"/>
        <v>288.41466666666673</v>
      </c>
      <c r="Y240" s="126">
        <f t="shared" si="17"/>
        <v>15574.392000000003</v>
      </c>
      <c r="Z240" s="127"/>
    </row>
    <row r="241" spans="3:26" s="115" customFormat="1" ht="90" thickBot="1" x14ac:dyDescent="0.25">
      <c r="C241" s="116">
        <v>222</v>
      </c>
      <c r="D241" s="120">
        <v>1243</v>
      </c>
      <c r="E241" s="118">
        <v>124302</v>
      </c>
      <c r="F241" s="119" t="s">
        <v>768</v>
      </c>
      <c r="G241" s="120" t="s">
        <v>769</v>
      </c>
      <c r="H241" s="120" t="s">
        <v>770</v>
      </c>
      <c r="I241" s="120" t="s">
        <v>771</v>
      </c>
      <c r="J241" s="120" t="s">
        <v>772</v>
      </c>
      <c r="K241" s="120"/>
      <c r="L241" s="120"/>
      <c r="M241" s="120">
        <v>343</v>
      </c>
      <c r="N241" s="121">
        <v>40536</v>
      </c>
      <c r="O241" s="120" t="s">
        <v>773</v>
      </c>
      <c r="P241" s="129">
        <v>3248</v>
      </c>
      <c r="Q241" s="120" t="s">
        <v>141</v>
      </c>
      <c r="R241" s="123">
        <v>126</v>
      </c>
      <c r="S241" s="121">
        <v>40541</v>
      </c>
      <c r="T241" s="121">
        <v>40211</v>
      </c>
      <c r="U241" s="120" t="s">
        <v>233</v>
      </c>
      <c r="V241" s="120"/>
      <c r="W241" s="124">
        <v>0.1</v>
      </c>
      <c r="X241" s="125">
        <f t="shared" si="16"/>
        <v>27.066666666666666</v>
      </c>
      <c r="Y241" s="126">
        <f t="shared" si="17"/>
        <v>1461.6000000000001</v>
      </c>
      <c r="Z241" s="127"/>
    </row>
    <row r="242" spans="3:26" s="115" customFormat="1" ht="90" thickTop="1" x14ac:dyDescent="0.2">
      <c r="C242" s="103">
        <v>223</v>
      </c>
      <c r="D242" s="120">
        <v>1243</v>
      </c>
      <c r="E242" s="118">
        <v>124302</v>
      </c>
      <c r="F242" s="119" t="s">
        <v>768</v>
      </c>
      <c r="G242" s="120" t="s">
        <v>774</v>
      </c>
      <c r="H242" s="120" t="s">
        <v>770</v>
      </c>
      <c r="I242" s="120" t="s">
        <v>775</v>
      </c>
      <c r="J242" s="120" t="s">
        <v>772</v>
      </c>
      <c r="K242" s="120"/>
      <c r="L242" s="120"/>
      <c r="M242" s="120">
        <v>343</v>
      </c>
      <c r="N242" s="121">
        <v>40536</v>
      </c>
      <c r="O242" s="120" t="s">
        <v>773</v>
      </c>
      <c r="P242" s="129">
        <v>2726</v>
      </c>
      <c r="Q242" s="120" t="s">
        <v>141</v>
      </c>
      <c r="R242" s="123">
        <v>126</v>
      </c>
      <c r="S242" s="121">
        <v>40541</v>
      </c>
      <c r="T242" s="121">
        <v>40211</v>
      </c>
      <c r="U242" s="120" t="s">
        <v>233</v>
      </c>
      <c r="V242" s="120"/>
      <c r="W242" s="124">
        <v>0.1</v>
      </c>
      <c r="X242" s="125">
        <f t="shared" si="16"/>
        <v>22.716666666666669</v>
      </c>
      <c r="Y242" s="126">
        <f t="shared" si="17"/>
        <v>1226.7</v>
      </c>
      <c r="Z242" s="127"/>
    </row>
    <row r="243" spans="3:26" s="115" customFormat="1" ht="64.5" thickBot="1" x14ac:dyDescent="0.25">
      <c r="C243" s="116">
        <v>224</v>
      </c>
      <c r="D243" s="120">
        <v>1246</v>
      </c>
      <c r="E243" s="118">
        <v>124606</v>
      </c>
      <c r="F243" s="119" t="s">
        <v>263</v>
      </c>
      <c r="G243" s="120" t="s">
        <v>776</v>
      </c>
      <c r="H243" s="120" t="s">
        <v>88</v>
      </c>
      <c r="I243" s="120" t="s">
        <v>777</v>
      </c>
      <c r="J243" s="120" t="s">
        <v>778</v>
      </c>
      <c r="K243" s="120"/>
      <c r="L243" s="120"/>
      <c r="M243" s="120">
        <v>5609</v>
      </c>
      <c r="N243" s="121">
        <v>40513</v>
      </c>
      <c r="O243" s="120" t="s">
        <v>779</v>
      </c>
      <c r="P243" s="129">
        <v>9976</v>
      </c>
      <c r="Q243" s="120" t="s">
        <v>141</v>
      </c>
      <c r="R243" s="123">
        <v>138</v>
      </c>
      <c r="S243" s="121">
        <v>40514</v>
      </c>
      <c r="T243" s="121">
        <v>40211</v>
      </c>
      <c r="U243" s="120" t="s">
        <v>101</v>
      </c>
      <c r="V243" s="120"/>
      <c r="W243" s="124">
        <v>0.1</v>
      </c>
      <c r="X243" s="125">
        <f t="shared" si="16"/>
        <v>83.13333333333334</v>
      </c>
      <c r="Y243" s="126">
        <f t="shared" si="17"/>
        <v>4489.2</v>
      </c>
      <c r="Z243" s="127"/>
    </row>
    <row r="244" spans="3:26" s="115" customFormat="1" ht="26.25" thickTop="1" x14ac:dyDescent="0.2">
      <c r="C244" s="103">
        <v>225</v>
      </c>
      <c r="D244" s="120">
        <v>1244</v>
      </c>
      <c r="E244" s="118">
        <v>124402</v>
      </c>
      <c r="F244" s="119" t="s">
        <v>516</v>
      </c>
      <c r="G244" s="120" t="s">
        <v>780</v>
      </c>
      <c r="H244" s="120" t="s">
        <v>770</v>
      </c>
      <c r="I244" s="120" t="s">
        <v>781</v>
      </c>
      <c r="J244" s="120" t="s">
        <v>782</v>
      </c>
      <c r="K244" s="120">
        <v>2004</v>
      </c>
      <c r="L244" s="120" t="s">
        <v>783</v>
      </c>
      <c r="M244" s="120">
        <v>341</v>
      </c>
      <c r="N244" s="121">
        <v>40516</v>
      </c>
      <c r="O244" s="120" t="s">
        <v>773</v>
      </c>
      <c r="P244" s="129">
        <v>377000</v>
      </c>
      <c r="Q244" s="120" t="s">
        <v>141</v>
      </c>
      <c r="R244" s="123">
        <v>102</v>
      </c>
      <c r="S244" s="121">
        <v>40516</v>
      </c>
      <c r="T244" s="121">
        <v>40211</v>
      </c>
      <c r="U244" s="120" t="s">
        <v>233</v>
      </c>
      <c r="V244" s="120"/>
      <c r="W244" s="124">
        <v>0.2</v>
      </c>
      <c r="X244" s="125">
        <f>+P244*0.2/12</f>
        <v>6283.333333333333</v>
      </c>
      <c r="Y244" s="126">
        <f>+P244*0.2*4.5</f>
        <v>339300</v>
      </c>
      <c r="Z244" s="127"/>
    </row>
    <row r="245" spans="3:26" s="115" customFormat="1" ht="39" thickBot="1" x14ac:dyDescent="0.25">
      <c r="C245" s="116">
        <v>226</v>
      </c>
      <c r="D245" s="120">
        <v>1244</v>
      </c>
      <c r="E245" s="118">
        <v>124402</v>
      </c>
      <c r="F245" s="119" t="s">
        <v>516</v>
      </c>
      <c r="G245" s="120" t="s">
        <v>784</v>
      </c>
      <c r="H245" s="120" t="s">
        <v>39</v>
      </c>
      <c r="I245" s="120" t="s">
        <v>518</v>
      </c>
      <c r="J245" s="120" t="s">
        <v>785</v>
      </c>
      <c r="K245" s="120">
        <v>2010</v>
      </c>
      <c r="L245" s="120" t="s">
        <v>786</v>
      </c>
      <c r="M245" s="120">
        <v>46664</v>
      </c>
      <c r="N245" s="121">
        <v>40529</v>
      </c>
      <c r="O245" s="120" t="s">
        <v>787</v>
      </c>
      <c r="P245" s="129">
        <v>365265.42</v>
      </c>
      <c r="Q245" s="120" t="s">
        <v>141</v>
      </c>
      <c r="R245" s="123">
        <v>377</v>
      </c>
      <c r="S245" s="121">
        <v>40535</v>
      </c>
      <c r="T245" s="121">
        <v>40211</v>
      </c>
      <c r="U245" s="120" t="s">
        <v>53</v>
      </c>
      <c r="V245" s="120"/>
      <c r="W245" s="124">
        <v>0.2</v>
      </c>
      <c r="X245" s="125">
        <f>+P245*0.2/12</f>
        <v>6087.7570000000005</v>
      </c>
      <c r="Y245" s="126">
        <f>+P245*0.2*4.5</f>
        <v>328738.87800000003</v>
      </c>
      <c r="Z245" s="127"/>
    </row>
    <row r="246" spans="3:26" s="115" customFormat="1" ht="77.25" thickTop="1" x14ac:dyDescent="0.2">
      <c r="C246" s="103">
        <v>227</v>
      </c>
      <c r="D246" s="117">
        <v>1241</v>
      </c>
      <c r="E246" s="118">
        <v>124104</v>
      </c>
      <c r="F246" s="119" t="s">
        <v>37</v>
      </c>
      <c r="G246" s="120" t="s">
        <v>788</v>
      </c>
      <c r="H246" s="120"/>
      <c r="I246" s="120" t="s">
        <v>40</v>
      </c>
      <c r="J246" s="120" t="s">
        <v>382</v>
      </c>
      <c r="K246" s="120" t="s">
        <v>789</v>
      </c>
      <c r="L246" s="120"/>
      <c r="M246" s="120">
        <v>435</v>
      </c>
      <c r="N246" s="121">
        <v>40554</v>
      </c>
      <c r="O246" s="120" t="s">
        <v>149</v>
      </c>
      <c r="P246" s="129">
        <v>7990</v>
      </c>
      <c r="Q246" s="120" t="s">
        <v>141</v>
      </c>
      <c r="R246" s="123">
        <v>156</v>
      </c>
      <c r="S246" s="121">
        <v>40584</v>
      </c>
      <c r="T246" s="121">
        <v>40644</v>
      </c>
      <c r="U246" s="120" t="s">
        <v>355</v>
      </c>
      <c r="V246" s="120"/>
      <c r="W246" s="124">
        <v>0.2</v>
      </c>
      <c r="X246" s="125">
        <f>+P246*0.2/12</f>
        <v>133.16666666666666</v>
      </c>
      <c r="Y246" s="126">
        <f>+P246*0.2*4.5</f>
        <v>7191</v>
      </c>
      <c r="Z246" s="127"/>
    </row>
    <row r="247" spans="3:26" s="115" customFormat="1" ht="26.25" thickBot="1" x14ac:dyDescent="0.25">
      <c r="C247" s="116">
        <v>228</v>
      </c>
      <c r="D247" s="117">
        <v>1241</v>
      </c>
      <c r="E247" s="118">
        <v>124106</v>
      </c>
      <c r="F247" s="119" t="s">
        <v>37</v>
      </c>
      <c r="G247" s="120" t="s">
        <v>790</v>
      </c>
      <c r="H247" s="120" t="s">
        <v>627</v>
      </c>
      <c r="I247" s="120" t="s">
        <v>791</v>
      </c>
      <c r="J247" s="120" t="s">
        <v>792</v>
      </c>
      <c r="K247" s="120" t="s">
        <v>793</v>
      </c>
      <c r="L247" s="120" t="s">
        <v>794</v>
      </c>
      <c r="M247" s="120">
        <v>108</v>
      </c>
      <c r="N247" s="121">
        <v>40590</v>
      </c>
      <c r="O247" s="120" t="s">
        <v>795</v>
      </c>
      <c r="P247" s="129">
        <v>11352.92</v>
      </c>
      <c r="Q247" s="120" t="s">
        <v>141</v>
      </c>
      <c r="R247" s="123">
        <v>119</v>
      </c>
      <c r="S247" s="121">
        <v>40583</v>
      </c>
      <c r="T247" s="121">
        <v>40644</v>
      </c>
      <c r="U247" s="120" t="s">
        <v>796</v>
      </c>
      <c r="V247" s="120"/>
      <c r="W247" s="124">
        <v>0.1</v>
      </c>
      <c r="X247" s="125">
        <f t="shared" si="16"/>
        <v>94.607666666666674</v>
      </c>
      <c r="Y247" s="126">
        <f t="shared" si="17"/>
        <v>5108.8140000000003</v>
      </c>
      <c r="Z247" s="127"/>
    </row>
    <row r="248" spans="3:26" s="115" customFormat="1" ht="26.25" thickTop="1" x14ac:dyDescent="0.2">
      <c r="C248" s="103">
        <v>229</v>
      </c>
      <c r="D248" s="117">
        <v>1241</v>
      </c>
      <c r="E248" s="118">
        <v>124106</v>
      </c>
      <c r="F248" s="119" t="s">
        <v>37</v>
      </c>
      <c r="G248" s="120" t="s">
        <v>797</v>
      </c>
      <c r="H248" s="120" t="s">
        <v>627</v>
      </c>
      <c r="I248" s="120" t="s">
        <v>798</v>
      </c>
      <c r="J248" s="120" t="s">
        <v>799</v>
      </c>
      <c r="K248" s="120" t="s">
        <v>800</v>
      </c>
      <c r="L248" s="120"/>
      <c r="M248" s="120">
        <v>108</v>
      </c>
      <c r="N248" s="121">
        <v>40590</v>
      </c>
      <c r="O248" s="120" t="s">
        <v>795</v>
      </c>
      <c r="P248" s="129">
        <v>9423.84</v>
      </c>
      <c r="Q248" s="120" t="s">
        <v>141</v>
      </c>
      <c r="R248" s="123">
        <v>119</v>
      </c>
      <c r="S248" s="121">
        <v>40583</v>
      </c>
      <c r="T248" s="121">
        <v>40644</v>
      </c>
      <c r="U248" s="120" t="s">
        <v>796</v>
      </c>
      <c r="V248" s="120"/>
      <c r="W248" s="124">
        <v>0.1</v>
      </c>
      <c r="X248" s="125">
        <f t="shared" si="16"/>
        <v>78.531999999999996</v>
      </c>
      <c r="Y248" s="126">
        <f t="shared" si="17"/>
        <v>4240.7280000000001</v>
      </c>
      <c r="Z248" s="127"/>
    </row>
    <row r="249" spans="3:26" s="115" customFormat="1" ht="39" thickBot="1" x14ac:dyDescent="0.25">
      <c r="C249" s="116">
        <v>230</v>
      </c>
      <c r="D249" s="117">
        <v>1241</v>
      </c>
      <c r="E249" s="118">
        <v>124106</v>
      </c>
      <c r="F249" s="119" t="s">
        <v>37</v>
      </c>
      <c r="G249" s="120" t="s">
        <v>801</v>
      </c>
      <c r="H249" s="120" t="s">
        <v>627</v>
      </c>
      <c r="I249" s="120" t="s">
        <v>802</v>
      </c>
      <c r="J249" s="120"/>
      <c r="K249" s="120" t="s">
        <v>803</v>
      </c>
      <c r="L249" s="120"/>
      <c r="M249" s="120">
        <v>108</v>
      </c>
      <c r="N249" s="121">
        <v>40590</v>
      </c>
      <c r="O249" s="120" t="s">
        <v>795</v>
      </c>
      <c r="P249" s="129">
        <v>3172.6</v>
      </c>
      <c r="Q249" s="120" t="s">
        <v>141</v>
      </c>
      <c r="R249" s="123">
        <v>119</v>
      </c>
      <c r="S249" s="121">
        <v>40583</v>
      </c>
      <c r="T249" s="121">
        <v>40644</v>
      </c>
      <c r="U249" s="120" t="s">
        <v>796</v>
      </c>
      <c r="V249" s="120"/>
      <c r="W249" s="124">
        <v>0.1</v>
      </c>
      <c r="X249" s="125">
        <f t="shared" si="16"/>
        <v>26.438333333333333</v>
      </c>
      <c r="Y249" s="126">
        <f t="shared" si="17"/>
        <v>1427.67</v>
      </c>
      <c r="Z249" s="127"/>
    </row>
    <row r="250" spans="3:26" s="115" customFormat="1" ht="26.25" thickTop="1" x14ac:dyDescent="0.2">
      <c r="C250" s="103">
        <v>231</v>
      </c>
      <c r="D250" s="117">
        <v>1241</v>
      </c>
      <c r="E250" s="118">
        <v>124106</v>
      </c>
      <c r="F250" s="119" t="s">
        <v>37</v>
      </c>
      <c r="G250" s="120" t="s">
        <v>804</v>
      </c>
      <c r="H250" s="120" t="s">
        <v>627</v>
      </c>
      <c r="I250" s="120" t="s">
        <v>805</v>
      </c>
      <c r="J250" s="120"/>
      <c r="K250" s="120" t="s">
        <v>806</v>
      </c>
      <c r="L250" s="120"/>
      <c r="M250" s="120">
        <v>108</v>
      </c>
      <c r="N250" s="121">
        <v>40590</v>
      </c>
      <c r="O250" s="120" t="s">
        <v>795</v>
      </c>
      <c r="P250" s="129">
        <v>2679.6</v>
      </c>
      <c r="Q250" s="120" t="s">
        <v>141</v>
      </c>
      <c r="R250" s="123">
        <v>119</v>
      </c>
      <c r="S250" s="121">
        <v>40583</v>
      </c>
      <c r="T250" s="121">
        <v>40644</v>
      </c>
      <c r="U250" s="120" t="s">
        <v>796</v>
      </c>
      <c r="V250" s="120"/>
      <c r="W250" s="124">
        <v>0.1</v>
      </c>
      <c r="X250" s="125">
        <f t="shared" si="16"/>
        <v>22.33</v>
      </c>
      <c r="Y250" s="126">
        <f t="shared" si="17"/>
        <v>1205.82</v>
      </c>
      <c r="Z250" s="127"/>
    </row>
    <row r="251" spans="3:26" s="115" customFormat="1" ht="26.25" thickBot="1" x14ac:dyDescent="0.25">
      <c r="C251" s="116">
        <v>232</v>
      </c>
      <c r="D251" s="117">
        <v>1241</v>
      </c>
      <c r="E251" s="118">
        <v>124106</v>
      </c>
      <c r="F251" s="119" t="s">
        <v>37</v>
      </c>
      <c r="G251" s="120" t="s">
        <v>807</v>
      </c>
      <c r="H251" s="120" t="s">
        <v>627</v>
      </c>
      <c r="I251" s="120" t="s">
        <v>808</v>
      </c>
      <c r="J251" s="120"/>
      <c r="K251" s="120" t="s">
        <v>806</v>
      </c>
      <c r="L251" s="120"/>
      <c r="M251" s="120">
        <v>108</v>
      </c>
      <c r="N251" s="121">
        <v>40590</v>
      </c>
      <c r="O251" s="120" t="s">
        <v>795</v>
      </c>
      <c r="P251" s="129">
        <v>2679.6</v>
      </c>
      <c r="Q251" s="120" t="s">
        <v>141</v>
      </c>
      <c r="R251" s="123">
        <v>119</v>
      </c>
      <c r="S251" s="121">
        <v>40583</v>
      </c>
      <c r="T251" s="121">
        <v>40644</v>
      </c>
      <c r="U251" s="120" t="s">
        <v>796</v>
      </c>
      <c r="V251" s="120"/>
      <c r="W251" s="124">
        <v>0.1</v>
      </c>
      <c r="X251" s="125">
        <f t="shared" si="16"/>
        <v>22.33</v>
      </c>
      <c r="Y251" s="126">
        <f t="shared" si="17"/>
        <v>1205.82</v>
      </c>
      <c r="Z251" s="127"/>
    </row>
    <row r="252" spans="3:26" s="115" customFormat="1" ht="39" thickTop="1" x14ac:dyDescent="0.2">
      <c r="C252" s="103">
        <v>233</v>
      </c>
      <c r="D252" s="117">
        <v>1241</v>
      </c>
      <c r="E252" s="118">
        <v>124106</v>
      </c>
      <c r="F252" s="119" t="s">
        <v>37</v>
      </c>
      <c r="G252" s="120" t="s">
        <v>809</v>
      </c>
      <c r="H252" s="120" t="s">
        <v>582</v>
      </c>
      <c r="I252" s="120" t="s">
        <v>810</v>
      </c>
      <c r="J252" s="120" t="s">
        <v>811</v>
      </c>
      <c r="K252" s="120" t="s">
        <v>812</v>
      </c>
      <c r="L252" s="120" t="s">
        <v>813</v>
      </c>
      <c r="M252" s="120">
        <v>110</v>
      </c>
      <c r="N252" s="121">
        <v>40590</v>
      </c>
      <c r="O252" s="120" t="s">
        <v>795</v>
      </c>
      <c r="P252" s="129">
        <v>9469.08</v>
      </c>
      <c r="Q252" s="120" t="s">
        <v>141</v>
      </c>
      <c r="R252" s="123">
        <v>119</v>
      </c>
      <c r="S252" s="121">
        <v>40583</v>
      </c>
      <c r="T252" s="121">
        <v>40644</v>
      </c>
      <c r="U252" s="120" t="s">
        <v>622</v>
      </c>
      <c r="V252" s="120"/>
      <c r="W252" s="124">
        <v>0.1</v>
      </c>
      <c r="X252" s="125">
        <f t="shared" si="16"/>
        <v>78.909000000000006</v>
      </c>
      <c r="Y252" s="126">
        <f t="shared" si="17"/>
        <v>4261.0860000000002</v>
      </c>
      <c r="Z252" s="127"/>
    </row>
    <row r="253" spans="3:26" s="115" customFormat="1" ht="39" thickBot="1" x14ac:dyDescent="0.25">
      <c r="C253" s="116">
        <v>234</v>
      </c>
      <c r="D253" s="117">
        <v>1241</v>
      </c>
      <c r="E253" s="118">
        <v>124106</v>
      </c>
      <c r="F253" s="119" t="s">
        <v>37</v>
      </c>
      <c r="G253" s="120" t="s">
        <v>814</v>
      </c>
      <c r="H253" s="120" t="s">
        <v>615</v>
      </c>
      <c r="I253" s="120" t="s">
        <v>815</v>
      </c>
      <c r="J253" s="120" t="s">
        <v>811</v>
      </c>
      <c r="K253" s="120" t="s">
        <v>812</v>
      </c>
      <c r="L253" s="120" t="s">
        <v>813</v>
      </c>
      <c r="M253" s="120">
        <v>110</v>
      </c>
      <c r="N253" s="121">
        <v>40590</v>
      </c>
      <c r="O253" s="120" t="s">
        <v>795</v>
      </c>
      <c r="P253" s="129">
        <v>9469.08</v>
      </c>
      <c r="Q253" s="120" t="s">
        <v>141</v>
      </c>
      <c r="R253" s="123">
        <v>119</v>
      </c>
      <c r="S253" s="121">
        <v>40583</v>
      </c>
      <c r="T253" s="121">
        <v>40644</v>
      </c>
      <c r="U253" s="120" t="s">
        <v>816</v>
      </c>
      <c r="V253" s="120"/>
      <c r="W253" s="124">
        <v>0.1</v>
      </c>
      <c r="X253" s="125">
        <f t="shared" si="16"/>
        <v>78.909000000000006</v>
      </c>
      <c r="Y253" s="126">
        <f t="shared" si="17"/>
        <v>4261.0860000000002</v>
      </c>
      <c r="Z253" s="127"/>
    </row>
    <row r="254" spans="3:26" s="115" customFormat="1" ht="39" thickTop="1" x14ac:dyDescent="0.2">
      <c r="C254" s="103">
        <v>235</v>
      </c>
      <c r="D254" s="117">
        <v>1241</v>
      </c>
      <c r="E254" s="118">
        <v>124106</v>
      </c>
      <c r="F254" s="119" t="s">
        <v>37</v>
      </c>
      <c r="G254" s="120" t="s">
        <v>817</v>
      </c>
      <c r="H254" s="120" t="s">
        <v>818</v>
      </c>
      <c r="I254" s="120" t="s">
        <v>819</v>
      </c>
      <c r="J254" s="120" t="s">
        <v>811</v>
      </c>
      <c r="K254" s="120" t="s">
        <v>812</v>
      </c>
      <c r="L254" s="120" t="s">
        <v>813</v>
      </c>
      <c r="M254" s="120">
        <v>110</v>
      </c>
      <c r="N254" s="121">
        <v>40590</v>
      </c>
      <c r="O254" s="120" t="s">
        <v>795</v>
      </c>
      <c r="P254" s="129">
        <v>9469.08</v>
      </c>
      <c r="Q254" s="120" t="s">
        <v>141</v>
      </c>
      <c r="R254" s="123">
        <v>119</v>
      </c>
      <c r="S254" s="121">
        <v>40583</v>
      </c>
      <c r="T254" s="121">
        <v>40644</v>
      </c>
      <c r="U254" s="120" t="s">
        <v>820</v>
      </c>
      <c r="V254" s="120"/>
      <c r="W254" s="124">
        <v>0.1</v>
      </c>
      <c r="X254" s="125">
        <f t="shared" si="16"/>
        <v>78.909000000000006</v>
      </c>
      <c r="Y254" s="126">
        <f t="shared" si="17"/>
        <v>4261.0860000000002</v>
      </c>
      <c r="Z254" s="127"/>
    </row>
    <row r="255" spans="3:26" s="115" customFormat="1" ht="39" thickBot="1" x14ac:dyDescent="0.25">
      <c r="C255" s="116">
        <v>236</v>
      </c>
      <c r="D255" s="117">
        <v>1241</v>
      </c>
      <c r="E255" s="118">
        <v>124106</v>
      </c>
      <c r="F255" s="119" t="s">
        <v>37</v>
      </c>
      <c r="G255" s="120" t="s">
        <v>821</v>
      </c>
      <c r="H255" s="120" t="s">
        <v>593</v>
      </c>
      <c r="I255" s="120" t="s">
        <v>822</v>
      </c>
      <c r="J255" s="120" t="s">
        <v>811</v>
      </c>
      <c r="K255" s="120" t="s">
        <v>812</v>
      </c>
      <c r="L255" s="120" t="s">
        <v>813</v>
      </c>
      <c r="M255" s="120">
        <v>110</v>
      </c>
      <c r="N255" s="121">
        <v>40590</v>
      </c>
      <c r="O255" s="120" t="s">
        <v>795</v>
      </c>
      <c r="P255" s="129">
        <v>9469.08</v>
      </c>
      <c r="Q255" s="120" t="s">
        <v>141</v>
      </c>
      <c r="R255" s="123">
        <v>119</v>
      </c>
      <c r="S255" s="121">
        <v>40583</v>
      </c>
      <c r="T255" s="121">
        <v>40644</v>
      </c>
      <c r="U255" s="120" t="s">
        <v>823</v>
      </c>
      <c r="V255" s="120"/>
      <c r="W255" s="124">
        <v>0.1</v>
      </c>
      <c r="X255" s="125">
        <f t="shared" si="16"/>
        <v>78.909000000000006</v>
      </c>
      <c r="Y255" s="126">
        <f t="shared" si="17"/>
        <v>4261.0860000000002</v>
      </c>
      <c r="Z255" s="127"/>
    </row>
    <row r="256" spans="3:26" s="115" customFormat="1" ht="39" thickTop="1" x14ac:dyDescent="0.2">
      <c r="C256" s="103">
        <v>237</v>
      </c>
      <c r="D256" s="117">
        <v>1241</v>
      </c>
      <c r="E256" s="118">
        <v>124106</v>
      </c>
      <c r="F256" s="119" t="s">
        <v>37</v>
      </c>
      <c r="G256" s="120" t="s">
        <v>824</v>
      </c>
      <c r="H256" s="120" t="s">
        <v>825</v>
      </c>
      <c r="I256" s="120" t="s">
        <v>826</v>
      </c>
      <c r="J256" s="120" t="s">
        <v>811</v>
      </c>
      <c r="K256" s="120" t="s">
        <v>812</v>
      </c>
      <c r="L256" s="120" t="s">
        <v>813</v>
      </c>
      <c r="M256" s="120">
        <v>110</v>
      </c>
      <c r="N256" s="121">
        <v>40590</v>
      </c>
      <c r="O256" s="120" t="s">
        <v>795</v>
      </c>
      <c r="P256" s="129">
        <v>9469.08</v>
      </c>
      <c r="Q256" s="120" t="s">
        <v>141</v>
      </c>
      <c r="R256" s="123">
        <v>119</v>
      </c>
      <c r="S256" s="121">
        <v>40583</v>
      </c>
      <c r="T256" s="121">
        <v>40644</v>
      </c>
      <c r="U256" s="120" t="s">
        <v>827</v>
      </c>
      <c r="V256" s="120"/>
      <c r="W256" s="124">
        <v>0.1</v>
      </c>
      <c r="X256" s="125">
        <f t="shared" si="16"/>
        <v>78.909000000000006</v>
      </c>
      <c r="Y256" s="126">
        <f t="shared" si="17"/>
        <v>4261.0860000000002</v>
      </c>
      <c r="Z256" s="127"/>
    </row>
    <row r="257" spans="3:26" s="115" customFormat="1" ht="39" thickBot="1" x14ac:dyDescent="0.25">
      <c r="C257" s="116">
        <v>238</v>
      </c>
      <c r="D257" s="117">
        <v>1241</v>
      </c>
      <c r="E257" s="118">
        <v>124106</v>
      </c>
      <c r="F257" s="119" t="s">
        <v>37</v>
      </c>
      <c r="G257" s="120" t="s">
        <v>828</v>
      </c>
      <c r="H257" s="120" t="s">
        <v>829</v>
      </c>
      <c r="I257" s="120" t="s">
        <v>830</v>
      </c>
      <c r="J257" s="120" t="s">
        <v>811</v>
      </c>
      <c r="K257" s="120" t="s">
        <v>812</v>
      </c>
      <c r="L257" s="120" t="s">
        <v>813</v>
      </c>
      <c r="M257" s="120">
        <v>110</v>
      </c>
      <c r="N257" s="121">
        <v>40590</v>
      </c>
      <c r="O257" s="120" t="s">
        <v>795</v>
      </c>
      <c r="P257" s="129">
        <v>9469.08</v>
      </c>
      <c r="Q257" s="120" t="s">
        <v>141</v>
      </c>
      <c r="R257" s="123">
        <v>119</v>
      </c>
      <c r="S257" s="121">
        <v>40583</v>
      </c>
      <c r="T257" s="121">
        <v>40644</v>
      </c>
      <c r="U257" s="120" t="s">
        <v>831</v>
      </c>
      <c r="V257" s="120"/>
      <c r="W257" s="124">
        <v>0.1</v>
      </c>
      <c r="X257" s="125">
        <f t="shared" si="16"/>
        <v>78.909000000000006</v>
      </c>
      <c r="Y257" s="126">
        <f t="shared" si="17"/>
        <v>4261.0860000000002</v>
      </c>
      <c r="Z257" s="127"/>
    </row>
    <row r="258" spans="3:26" s="115" customFormat="1" ht="39" thickTop="1" x14ac:dyDescent="0.2">
      <c r="C258" s="103">
        <v>239</v>
      </c>
      <c r="D258" s="117">
        <v>1241</v>
      </c>
      <c r="E258" s="118">
        <v>124106</v>
      </c>
      <c r="F258" s="119" t="s">
        <v>37</v>
      </c>
      <c r="G258" s="120" t="s">
        <v>832</v>
      </c>
      <c r="H258" s="120" t="s">
        <v>833</v>
      </c>
      <c r="I258" s="120" t="s">
        <v>834</v>
      </c>
      <c r="J258" s="120" t="s">
        <v>811</v>
      </c>
      <c r="K258" s="120" t="s">
        <v>812</v>
      </c>
      <c r="L258" s="120" t="s">
        <v>813</v>
      </c>
      <c r="M258" s="120">
        <v>110</v>
      </c>
      <c r="N258" s="121">
        <v>40590</v>
      </c>
      <c r="O258" s="120" t="s">
        <v>795</v>
      </c>
      <c r="P258" s="129">
        <v>9469.08</v>
      </c>
      <c r="Q258" s="120" t="s">
        <v>141</v>
      </c>
      <c r="R258" s="123">
        <v>119</v>
      </c>
      <c r="S258" s="121">
        <v>40583</v>
      </c>
      <c r="T258" s="121">
        <v>40644</v>
      </c>
      <c r="U258" s="120" t="s">
        <v>835</v>
      </c>
      <c r="V258" s="120"/>
      <c r="W258" s="124">
        <v>0.1</v>
      </c>
      <c r="X258" s="125">
        <f t="shared" si="16"/>
        <v>78.909000000000006</v>
      </c>
      <c r="Y258" s="126">
        <f t="shared" si="17"/>
        <v>4261.0860000000002</v>
      </c>
      <c r="Z258" s="127"/>
    </row>
    <row r="259" spans="3:26" s="115" customFormat="1" ht="39" thickBot="1" x14ac:dyDescent="0.25">
      <c r="C259" s="116">
        <v>240</v>
      </c>
      <c r="D259" s="117">
        <v>1241</v>
      </c>
      <c r="E259" s="118">
        <v>124106</v>
      </c>
      <c r="F259" s="119" t="s">
        <v>37</v>
      </c>
      <c r="G259" s="120" t="s">
        <v>836</v>
      </c>
      <c r="H259" s="120" t="s">
        <v>596</v>
      </c>
      <c r="I259" s="120" t="s">
        <v>837</v>
      </c>
      <c r="J259" s="120" t="s">
        <v>811</v>
      </c>
      <c r="K259" s="120" t="s">
        <v>812</v>
      </c>
      <c r="L259" s="120" t="s">
        <v>813</v>
      </c>
      <c r="M259" s="120">
        <v>110</v>
      </c>
      <c r="N259" s="121">
        <v>40590</v>
      </c>
      <c r="O259" s="120" t="s">
        <v>795</v>
      </c>
      <c r="P259" s="129">
        <v>9469.08</v>
      </c>
      <c r="Q259" s="120" t="s">
        <v>141</v>
      </c>
      <c r="R259" s="123">
        <v>119</v>
      </c>
      <c r="S259" s="121">
        <v>40583</v>
      </c>
      <c r="T259" s="121">
        <v>40644</v>
      </c>
      <c r="U259" s="120" t="s">
        <v>838</v>
      </c>
      <c r="V259" s="120"/>
      <c r="W259" s="124">
        <v>0.1</v>
      </c>
      <c r="X259" s="125">
        <f t="shared" si="16"/>
        <v>78.909000000000006</v>
      </c>
      <c r="Y259" s="126">
        <f t="shared" si="17"/>
        <v>4261.0860000000002</v>
      </c>
      <c r="Z259" s="127"/>
    </row>
    <row r="260" spans="3:26" s="115" customFormat="1" ht="39" thickTop="1" x14ac:dyDescent="0.2">
      <c r="C260" s="103">
        <v>241</v>
      </c>
      <c r="D260" s="117">
        <v>1241</v>
      </c>
      <c r="E260" s="118">
        <v>124106</v>
      </c>
      <c r="F260" s="119" t="s">
        <v>37</v>
      </c>
      <c r="G260" s="120" t="s">
        <v>839</v>
      </c>
      <c r="H260" s="120" t="s">
        <v>624</v>
      </c>
      <c r="I260" s="120" t="s">
        <v>840</v>
      </c>
      <c r="J260" s="120" t="s">
        <v>811</v>
      </c>
      <c r="K260" s="120" t="s">
        <v>812</v>
      </c>
      <c r="L260" s="120" t="s">
        <v>813</v>
      </c>
      <c r="M260" s="120">
        <v>110</v>
      </c>
      <c r="N260" s="121">
        <v>40590</v>
      </c>
      <c r="O260" s="120" t="s">
        <v>795</v>
      </c>
      <c r="P260" s="129">
        <v>9469.08</v>
      </c>
      <c r="Q260" s="120" t="s">
        <v>141</v>
      </c>
      <c r="R260" s="123">
        <v>119</v>
      </c>
      <c r="S260" s="121">
        <v>40583</v>
      </c>
      <c r="T260" s="121">
        <v>40644</v>
      </c>
      <c r="U260" s="120" t="s">
        <v>841</v>
      </c>
      <c r="V260" s="120"/>
      <c r="W260" s="124">
        <v>0.1</v>
      </c>
      <c r="X260" s="125">
        <f t="shared" si="16"/>
        <v>78.909000000000006</v>
      </c>
      <c r="Y260" s="126">
        <f t="shared" si="17"/>
        <v>4261.0860000000002</v>
      </c>
      <c r="Z260" s="127"/>
    </row>
    <row r="261" spans="3:26" s="115" customFormat="1" ht="39" thickBot="1" x14ac:dyDescent="0.25">
      <c r="C261" s="116">
        <v>242</v>
      </c>
      <c r="D261" s="117">
        <v>1241</v>
      </c>
      <c r="E261" s="118">
        <v>124106</v>
      </c>
      <c r="F261" s="119" t="s">
        <v>37</v>
      </c>
      <c r="G261" s="120" t="s">
        <v>842</v>
      </c>
      <c r="H261" s="120" t="s">
        <v>618</v>
      </c>
      <c r="I261" s="120" t="s">
        <v>843</v>
      </c>
      <c r="J261" s="120" t="s">
        <v>811</v>
      </c>
      <c r="K261" s="120" t="s">
        <v>812</v>
      </c>
      <c r="L261" s="120" t="s">
        <v>813</v>
      </c>
      <c r="M261" s="120">
        <v>110</v>
      </c>
      <c r="N261" s="121">
        <v>40590</v>
      </c>
      <c r="O261" s="120" t="s">
        <v>795</v>
      </c>
      <c r="P261" s="129">
        <v>9469.08</v>
      </c>
      <c r="Q261" s="120" t="s">
        <v>141</v>
      </c>
      <c r="R261" s="123">
        <v>119</v>
      </c>
      <c r="S261" s="121">
        <v>40583</v>
      </c>
      <c r="T261" s="121">
        <v>40644</v>
      </c>
      <c r="U261" s="120" t="s">
        <v>844</v>
      </c>
      <c r="V261" s="120"/>
      <c r="W261" s="124">
        <v>0.1</v>
      </c>
      <c r="X261" s="125">
        <f t="shared" si="16"/>
        <v>78.909000000000006</v>
      </c>
      <c r="Y261" s="126">
        <f t="shared" si="17"/>
        <v>4261.0860000000002</v>
      </c>
      <c r="Z261" s="127"/>
    </row>
    <row r="262" spans="3:26" s="115" customFormat="1" ht="39" thickTop="1" x14ac:dyDescent="0.2">
      <c r="C262" s="103">
        <v>243</v>
      </c>
      <c r="D262" s="117">
        <v>1241</v>
      </c>
      <c r="E262" s="118">
        <v>124106</v>
      </c>
      <c r="F262" s="119" t="s">
        <v>37</v>
      </c>
      <c r="G262" s="120" t="s">
        <v>845</v>
      </c>
      <c r="H262" s="120" t="s">
        <v>171</v>
      </c>
      <c r="I262" s="120" t="s">
        <v>846</v>
      </c>
      <c r="J262" s="120" t="s">
        <v>65</v>
      </c>
      <c r="K262" s="120" t="s">
        <v>847</v>
      </c>
      <c r="L262" s="120" t="s">
        <v>848</v>
      </c>
      <c r="M262" s="120">
        <v>1793</v>
      </c>
      <c r="N262" s="121">
        <v>40586</v>
      </c>
      <c r="O262" s="120" t="s">
        <v>849</v>
      </c>
      <c r="P262" s="129">
        <v>2200</v>
      </c>
      <c r="Q262" s="120" t="s">
        <v>141</v>
      </c>
      <c r="R262" s="123">
        <v>179</v>
      </c>
      <c r="S262" s="121">
        <v>40588</v>
      </c>
      <c r="T262" s="121">
        <v>40644</v>
      </c>
      <c r="U262" s="130" t="s">
        <v>180</v>
      </c>
      <c r="V262" s="130"/>
      <c r="W262" s="124">
        <v>0.1</v>
      </c>
      <c r="X262" s="125">
        <f t="shared" si="16"/>
        <v>18.333333333333332</v>
      </c>
      <c r="Y262" s="126">
        <f t="shared" si="17"/>
        <v>990</v>
      </c>
      <c r="Z262" s="127"/>
    </row>
    <row r="263" spans="3:26" s="115" customFormat="1" ht="77.25" thickBot="1" x14ac:dyDescent="0.25">
      <c r="C263" s="116">
        <v>244</v>
      </c>
      <c r="D263" s="117">
        <v>1241</v>
      </c>
      <c r="E263" s="118">
        <v>124106</v>
      </c>
      <c r="F263" s="119" t="s">
        <v>37</v>
      </c>
      <c r="G263" s="120" t="s">
        <v>850</v>
      </c>
      <c r="H263" s="120" t="s">
        <v>851</v>
      </c>
      <c r="I263" s="120" t="s">
        <v>852</v>
      </c>
      <c r="J263" s="120" t="s">
        <v>853</v>
      </c>
      <c r="K263" s="120" t="s">
        <v>854</v>
      </c>
      <c r="L263" s="120" t="s">
        <v>855</v>
      </c>
      <c r="M263" s="120">
        <v>2131</v>
      </c>
      <c r="N263" s="121">
        <v>40592</v>
      </c>
      <c r="O263" s="120" t="s">
        <v>149</v>
      </c>
      <c r="P263" s="129">
        <v>1790.01</v>
      </c>
      <c r="Q263" s="120" t="s">
        <v>141</v>
      </c>
      <c r="R263" s="123">
        <v>88</v>
      </c>
      <c r="S263" s="121">
        <v>40611</v>
      </c>
      <c r="T263" s="121">
        <v>40662</v>
      </c>
      <c r="U263" s="120" t="s">
        <v>355</v>
      </c>
      <c r="V263" s="120"/>
      <c r="W263" s="124">
        <v>0.1</v>
      </c>
      <c r="X263" s="125">
        <f t="shared" si="16"/>
        <v>14.91675</v>
      </c>
      <c r="Y263" s="126">
        <f t="shared" si="17"/>
        <v>805.50450000000001</v>
      </c>
      <c r="Z263" s="127"/>
    </row>
    <row r="264" spans="3:26" s="115" customFormat="1" ht="26.25" thickTop="1" x14ac:dyDescent="0.2">
      <c r="C264" s="103">
        <v>245</v>
      </c>
      <c r="D264" s="117">
        <v>1241</v>
      </c>
      <c r="E264" s="118">
        <v>124106</v>
      </c>
      <c r="F264" s="119" t="s">
        <v>37</v>
      </c>
      <c r="G264" s="120" t="s">
        <v>856</v>
      </c>
      <c r="H264" s="120" t="s">
        <v>88</v>
      </c>
      <c r="I264" s="120" t="s">
        <v>857</v>
      </c>
      <c r="J264" s="120" t="s">
        <v>858</v>
      </c>
      <c r="K264" s="120"/>
      <c r="L264" s="120"/>
      <c r="M264" s="120">
        <v>167</v>
      </c>
      <c r="N264" s="121">
        <v>40617</v>
      </c>
      <c r="O264" s="120" t="s">
        <v>795</v>
      </c>
      <c r="P264" s="129">
        <v>15037.08</v>
      </c>
      <c r="Q264" s="120" t="s">
        <v>141</v>
      </c>
      <c r="R264" s="123">
        <v>139</v>
      </c>
      <c r="S264" s="121">
        <v>40620</v>
      </c>
      <c r="T264" s="121">
        <v>40662</v>
      </c>
      <c r="U264" s="120" t="s">
        <v>101</v>
      </c>
      <c r="V264" s="120"/>
      <c r="W264" s="124">
        <v>0.1</v>
      </c>
      <c r="X264" s="125">
        <f t="shared" si="16"/>
        <v>125.30900000000001</v>
      </c>
      <c r="Y264" s="126">
        <f t="shared" si="17"/>
        <v>6766.6860000000006</v>
      </c>
      <c r="Z264" s="127"/>
    </row>
    <row r="265" spans="3:26" s="115" customFormat="1" ht="26.25" thickBot="1" x14ac:dyDescent="0.25">
      <c r="C265" s="116">
        <v>246</v>
      </c>
      <c r="D265" s="117">
        <v>1241</v>
      </c>
      <c r="E265" s="118">
        <v>124106</v>
      </c>
      <c r="F265" s="119" t="s">
        <v>37</v>
      </c>
      <c r="G265" s="120" t="s">
        <v>859</v>
      </c>
      <c r="H265" s="120" t="s">
        <v>88</v>
      </c>
      <c r="I265" s="120" t="s">
        <v>860</v>
      </c>
      <c r="J265" s="120" t="s">
        <v>861</v>
      </c>
      <c r="K265" s="120"/>
      <c r="L265" s="120"/>
      <c r="M265" s="120">
        <v>167</v>
      </c>
      <c r="N265" s="121">
        <v>40617</v>
      </c>
      <c r="O265" s="120" t="s">
        <v>795</v>
      </c>
      <c r="P265" s="129">
        <v>5739.68</v>
      </c>
      <c r="Q265" s="120" t="s">
        <v>141</v>
      </c>
      <c r="R265" s="123">
        <v>139</v>
      </c>
      <c r="S265" s="121">
        <v>40620</v>
      </c>
      <c r="T265" s="121">
        <v>40662</v>
      </c>
      <c r="U265" s="120" t="s">
        <v>101</v>
      </c>
      <c r="V265" s="120"/>
      <c r="W265" s="124">
        <v>0.1</v>
      </c>
      <c r="X265" s="125">
        <f t="shared" si="16"/>
        <v>47.830666666666673</v>
      </c>
      <c r="Y265" s="126">
        <f t="shared" si="17"/>
        <v>2582.8560000000002</v>
      </c>
      <c r="Z265" s="127"/>
    </row>
    <row r="266" spans="3:26" s="115" customFormat="1" ht="26.25" thickTop="1" x14ac:dyDescent="0.2">
      <c r="C266" s="103">
        <v>247</v>
      </c>
      <c r="D266" s="117">
        <v>1241</v>
      </c>
      <c r="E266" s="118">
        <v>124106</v>
      </c>
      <c r="F266" s="119" t="s">
        <v>37</v>
      </c>
      <c r="G266" s="120" t="s">
        <v>862</v>
      </c>
      <c r="H266" s="120" t="s">
        <v>88</v>
      </c>
      <c r="I266" s="120" t="s">
        <v>863</v>
      </c>
      <c r="J266" s="120" t="s">
        <v>864</v>
      </c>
      <c r="K266" s="120"/>
      <c r="L266" s="120"/>
      <c r="M266" s="120">
        <v>167</v>
      </c>
      <c r="N266" s="121">
        <v>40617</v>
      </c>
      <c r="O266" s="120" t="s">
        <v>795</v>
      </c>
      <c r="P266" s="129">
        <v>3807.12</v>
      </c>
      <c r="Q266" s="120" t="s">
        <v>141</v>
      </c>
      <c r="R266" s="123">
        <v>139</v>
      </c>
      <c r="S266" s="121">
        <v>40620</v>
      </c>
      <c r="T266" s="121">
        <v>40662</v>
      </c>
      <c r="U266" s="120" t="s">
        <v>101</v>
      </c>
      <c r="V266" s="120"/>
      <c r="W266" s="124">
        <v>0.1</v>
      </c>
      <c r="X266" s="125">
        <f t="shared" si="16"/>
        <v>31.725999999999999</v>
      </c>
      <c r="Y266" s="126">
        <f t="shared" si="17"/>
        <v>1713.204</v>
      </c>
      <c r="Z266" s="127"/>
    </row>
    <row r="267" spans="3:26" s="115" customFormat="1" ht="39" thickBot="1" x14ac:dyDescent="0.25">
      <c r="C267" s="116">
        <v>248</v>
      </c>
      <c r="D267" s="117">
        <v>1241</v>
      </c>
      <c r="E267" s="118">
        <v>124106</v>
      </c>
      <c r="F267" s="119" t="s">
        <v>37</v>
      </c>
      <c r="G267" s="120" t="s">
        <v>865</v>
      </c>
      <c r="H267" s="120" t="s">
        <v>88</v>
      </c>
      <c r="I267" s="120" t="s">
        <v>866</v>
      </c>
      <c r="J267" s="120" t="s">
        <v>867</v>
      </c>
      <c r="K267" s="120"/>
      <c r="L267" s="120"/>
      <c r="M267" s="120">
        <v>167</v>
      </c>
      <c r="N267" s="121">
        <v>40617</v>
      </c>
      <c r="O267" s="120" t="s">
        <v>795</v>
      </c>
      <c r="P267" s="129">
        <v>2679.6</v>
      </c>
      <c r="Q267" s="120" t="s">
        <v>141</v>
      </c>
      <c r="R267" s="123">
        <v>139</v>
      </c>
      <c r="S267" s="121">
        <v>40620</v>
      </c>
      <c r="T267" s="121">
        <v>40662</v>
      </c>
      <c r="U267" s="120" t="s">
        <v>101</v>
      </c>
      <c r="V267" s="120"/>
      <c r="W267" s="124">
        <v>0.1</v>
      </c>
      <c r="X267" s="125">
        <f t="shared" si="16"/>
        <v>22.33</v>
      </c>
      <c r="Y267" s="126">
        <f t="shared" si="17"/>
        <v>1205.82</v>
      </c>
      <c r="Z267" s="127"/>
    </row>
    <row r="268" spans="3:26" s="115" customFormat="1" ht="39" thickTop="1" x14ac:dyDescent="0.2">
      <c r="C268" s="103">
        <v>249</v>
      </c>
      <c r="D268" s="117">
        <v>1241</v>
      </c>
      <c r="E268" s="118">
        <v>124106</v>
      </c>
      <c r="F268" s="119" t="s">
        <v>37</v>
      </c>
      <c r="G268" s="120" t="s">
        <v>868</v>
      </c>
      <c r="H268" s="120" t="s">
        <v>88</v>
      </c>
      <c r="I268" s="120" t="s">
        <v>866</v>
      </c>
      <c r="J268" s="120" t="s">
        <v>867</v>
      </c>
      <c r="K268" s="120"/>
      <c r="L268" s="120"/>
      <c r="M268" s="120">
        <v>167</v>
      </c>
      <c r="N268" s="121">
        <v>40617</v>
      </c>
      <c r="O268" s="120" t="s">
        <v>795</v>
      </c>
      <c r="P268" s="129">
        <v>2679.6</v>
      </c>
      <c r="Q268" s="120" t="s">
        <v>141</v>
      </c>
      <c r="R268" s="123">
        <v>139</v>
      </c>
      <c r="S268" s="121">
        <v>40620</v>
      </c>
      <c r="T268" s="121">
        <v>40662</v>
      </c>
      <c r="U268" s="120" t="s">
        <v>101</v>
      </c>
      <c r="V268" s="120"/>
      <c r="W268" s="124">
        <v>0.1</v>
      </c>
      <c r="X268" s="125">
        <f t="shared" si="16"/>
        <v>22.33</v>
      </c>
      <c r="Y268" s="126">
        <f t="shared" si="17"/>
        <v>1205.82</v>
      </c>
      <c r="Z268" s="127"/>
    </row>
    <row r="269" spans="3:26" s="115" customFormat="1" ht="26.25" thickBot="1" x14ac:dyDescent="0.25">
      <c r="C269" s="116">
        <v>250</v>
      </c>
      <c r="D269" s="117">
        <v>1241</v>
      </c>
      <c r="E269" s="118">
        <v>124106</v>
      </c>
      <c r="F269" s="119" t="s">
        <v>37</v>
      </c>
      <c r="G269" s="120" t="s">
        <v>869</v>
      </c>
      <c r="H269" s="120" t="s">
        <v>870</v>
      </c>
      <c r="I269" s="120" t="s">
        <v>857</v>
      </c>
      <c r="J269" s="120" t="s">
        <v>858</v>
      </c>
      <c r="K269" s="120"/>
      <c r="L269" s="120"/>
      <c r="M269" s="120">
        <v>167</v>
      </c>
      <c r="N269" s="121">
        <v>40617</v>
      </c>
      <c r="O269" s="120" t="s">
        <v>795</v>
      </c>
      <c r="P269" s="129">
        <v>15037.08</v>
      </c>
      <c r="Q269" s="120" t="s">
        <v>141</v>
      </c>
      <c r="R269" s="123">
        <v>139</v>
      </c>
      <c r="S269" s="121">
        <v>40620</v>
      </c>
      <c r="T269" s="121">
        <v>40662</v>
      </c>
      <c r="U269" s="120" t="s">
        <v>871</v>
      </c>
      <c r="V269" s="120"/>
      <c r="W269" s="124">
        <v>0.1</v>
      </c>
      <c r="X269" s="125">
        <f t="shared" si="16"/>
        <v>125.30900000000001</v>
      </c>
      <c r="Y269" s="126">
        <f t="shared" si="17"/>
        <v>6766.6860000000006</v>
      </c>
      <c r="Z269" s="127"/>
    </row>
    <row r="270" spans="3:26" s="115" customFormat="1" ht="26.25" thickTop="1" x14ac:dyDescent="0.2">
      <c r="C270" s="103">
        <v>251</v>
      </c>
      <c r="D270" s="117">
        <v>1241</v>
      </c>
      <c r="E270" s="118">
        <v>124106</v>
      </c>
      <c r="F270" s="119" t="s">
        <v>37</v>
      </c>
      <c r="G270" s="120" t="s">
        <v>872</v>
      </c>
      <c r="H270" s="120" t="s">
        <v>870</v>
      </c>
      <c r="I270" s="120" t="s">
        <v>873</v>
      </c>
      <c r="J270" s="120" t="s">
        <v>874</v>
      </c>
      <c r="K270" s="120"/>
      <c r="L270" s="120"/>
      <c r="M270" s="120">
        <v>167</v>
      </c>
      <c r="N270" s="121">
        <v>40617</v>
      </c>
      <c r="O270" s="120" t="s">
        <v>795</v>
      </c>
      <c r="P270" s="129">
        <v>5739.68</v>
      </c>
      <c r="Q270" s="120" t="s">
        <v>141</v>
      </c>
      <c r="R270" s="123">
        <v>139</v>
      </c>
      <c r="S270" s="121">
        <v>40620</v>
      </c>
      <c r="T270" s="121">
        <v>40662</v>
      </c>
      <c r="U270" s="120" t="s">
        <v>871</v>
      </c>
      <c r="V270" s="120"/>
      <c r="W270" s="124">
        <v>0.1</v>
      </c>
      <c r="X270" s="125">
        <f t="shared" si="16"/>
        <v>47.830666666666673</v>
      </c>
      <c r="Y270" s="126">
        <f t="shared" si="17"/>
        <v>2582.8560000000002</v>
      </c>
      <c r="Z270" s="127"/>
    </row>
    <row r="271" spans="3:26" s="115" customFormat="1" ht="26.25" thickBot="1" x14ac:dyDescent="0.25">
      <c r="C271" s="116">
        <v>252</v>
      </c>
      <c r="D271" s="117">
        <v>1241</v>
      </c>
      <c r="E271" s="118">
        <v>124106</v>
      </c>
      <c r="F271" s="119" t="s">
        <v>37</v>
      </c>
      <c r="G271" s="120" t="s">
        <v>875</v>
      </c>
      <c r="H271" s="120" t="s">
        <v>870</v>
      </c>
      <c r="I271" s="120" t="s">
        <v>876</v>
      </c>
      <c r="J271" s="120" t="s">
        <v>877</v>
      </c>
      <c r="K271" s="120"/>
      <c r="L271" s="120"/>
      <c r="M271" s="120">
        <v>167</v>
      </c>
      <c r="N271" s="121">
        <v>40617</v>
      </c>
      <c r="O271" s="120" t="s">
        <v>795</v>
      </c>
      <c r="P271" s="129">
        <v>3172.6</v>
      </c>
      <c r="Q271" s="120" t="s">
        <v>141</v>
      </c>
      <c r="R271" s="123">
        <v>139</v>
      </c>
      <c r="S271" s="121">
        <v>40620</v>
      </c>
      <c r="T271" s="121">
        <v>40662</v>
      </c>
      <c r="U271" s="120" t="s">
        <v>871</v>
      </c>
      <c r="V271" s="120"/>
      <c r="W271" s="124">
        <v>0.1</v>
      </c>
      <c r="X271" s="125">
        <f t="shared" si="16"/>
        <v>26.438333333333333</v>
      </c>
      <c r="Y271" s="126">
        <f t="shared" si="17"/>
        <v>1427.67</v>
      </c>
      <c r="Z271" s="127"/>
    </row>
    <row r="272" spans="3:26" s="115" customFormat="1" ht="39" thickTop="1" x14ac:dyDescent="0.2">
      <c r="C272" s="103">
        <v>253</v>
      </c>
      <c r="D272" s="117">
        <v>1241</v>
      </c>
      <c r="E272" s="118">
        <v>124106</v>
      </c>
      <c r="F272" s="119" t="s">
        <v>37</v>
      </c>
      <c r="G272" s="120" t="s">
        <v>878</v>
      </c>
      <c r="H272" s="120" t="s">
        <v>870</v>
      </c>
      <c r="I272" s="120" t="s">
        <v>866</v>
      </c>
      <c r="J272" s="120" t="s">
        <v>867</v>
      </c>
      <c r="K272" s="120"/>
      <c r="L272" s="120"/>
      <c r="M272" s="120">
        <v>167</v>
      </c>
      <c r="N272" s="121">
        <v>40617</v>
      </c>
      <c r="O272" s="120" t="s">
        <v>795</v>
      </c>
      <c r="P272" s="129">
        <v>2679.6</v>
      </c>
      <c r="Q272" s="120" t="s">
        <v>141</v>
      </c>
      <c r="R272" s="123">
        <v>139</v>
      </c>
      <c r="S272" s="121">
        <v>40620</v>
      </c>
      <c r="T272" s="121">
        <v>40662</v>
      </c>
      <c r="U272" s="120" t="s">
        <v>871</v>
      </c>
      <c r="V272" s="120"/>
      <c r="W272" s="124">
        <v>0.1</v>
      </c>
      <c r="X272" s="125">
        <f t="shared" si="16"/>
        <v>22.33</v>
      </c>
      <c r="Y272" s="126">
        <f t="shared" si="17"/>
        <v>1205.82</v>
      </c>
      <c r="Z272" s="127"/>
    </row>
    <row r="273" spans="3:26" s="115" customFormat="1" ht="39" thickBot="1" x14ac:dyDescent="0.25">
      <c r="C273" s="116">
        <v>254</v>
      </c>
      <c r="D273" s="117">
        <v>1241</v>
      </c>
      <c r="E273" s="118">
        <v>124106</v>
      </c>
      <c r="F273" s="119" t="s">
        <v>37</v>
      </c>
      <c r="G273" s="120" t="s">
        <v>879</v>
      </c>
      <c r="H273" s="120" t="s">
        <v>870</v>
      </c>
      <c r="I273" s="120" t="s">
        <v>866</v>
      </c>
      <c r="J273" s="120" t="s">
        <v>867</v>
      </c>
      <c r="K273" s="120"/>
      <c r="L273" s="120"/>
      <c r="M273" s="120">
        <v>167</v>
      </c>
      <c r="N273" s="121">
        <v>40617</v>
      </c>
      <c r="O273" s="120" t="s">
        <v>795</v>
      </c>
      <c r="P273" s="129">
        <v>2679.6</v>
      </c>
      <c r="Q273" s="120" t="s">
        <v>141</v>
      </c>
      <c r="R273" s="123">
        <v>139</v>
      </c>
      <c r="S273" s="121">
        <v>40620</v>
      </c>
      <c r="T273" s="121">
        <v>40662</v>
      </c>
      <c r="U273" s="120" t="s">
        <v>871</v>
      </c>
      <c r="V273" s="120"/>
      <c r="W273" s="124">
        <v>0.1</v>
      </c>
      <c r="X273" s="125">
        <f t="shared" si="16"/>
        <v>22.33</v>
      </c>
      <c r="Y273" s="126">
        <f t="shared" si="17"/>
        <v>1205.82</v>
      </c>
      <c r="Z273" s="127"/>
    </row>
    <row r="274" spans="3:26" s="115" customFormat="1" ht="51.75" thickTop="1" x14ac:dyDescent="0.2">
      <c r="C274" s="103">
        <v>255</v>
      </c>
      <c r="D274" s="117">
        <v>1241</v>
      </c>
      <c r="E274" s="118">
        <v>124106</v>
      </c>
      <c r="F274" s="119" t="s">
        <v>37</v>
      </c>
      <c r="G274" s="120" t="s">
        <v>880</v>
      </c>
      <c r="H274" s="120" t="s">
        <v>350</v>
      </c>
      <c r="I274" s="120" t="s">
        <v>881</v>
      </c>
      <c r="J274" s="120" t="s">
        <v>882</v>
      </c>
      <c r="K274" s="120"/>
      <c r="L274" s="120"/>
      <c r="M274" s="120">
        <v>167</v>
      </c>
      <c r="N274" s="121">
        <v>40617</v>
      </c>
      <c r="O274" s="120" t="s">
        <v>795</v>
      </c>
      <c r="P274" s="129">
        <v>13074.36</v>
      </c>
      <c r="Q274" s="120" t="s">
        <v>141</v>
      </c>
      <c r="R274" s="123">
        <v>139</v>
      </c>
      <c r="S274" s="121">
        <v>40620</v>
      </c>
      <c r="T274" s="121">
        <v>40662</v>
      </c>
      <c r="U274" s="120" t="s">
        <v>355</v>
      </c>
      <c r="V274" s="120"/>
      <c r="W274" s="124">
        <v>0.1</v>
      </c>
      <c r="X274" s="125">
        <f t="shared" si="16"/>
        <v>108.95300000000002</v>
      </c>
      <c r="Y274" s="126">
        <f t="shared" si="17"/>
        <v>5883.4620000000004</v>
      </c>
      <c r="Z274" s="127"/>
    </row>
    <row r="275" spans="3:26" s="115" customFormat="1" ht="26.25" thickBot="1" x14ac:dyDescent="0.25">
      <c r="C275" s="116">
        <v>256</v>
      </c>
      <c r="D275" s="117">
        <v>1241</v>
      </c>
      <c r="E275" s="118">
        <v>124106</v>
      </c>
      <c r="F275" s="119" t="s">
        <v>37</v>
      </c>
      <c r="G275" s="120" t="s">
        <v>883</v>
      </c>
      <c r="H275" s="120" t="s">
        <v>350</v>
      </c>
      <c r="I275" s="120" t="s">
        <v>884</v>
      </c>
      <c r="J275" s="120" t="s">
        <v>885</v>
      </c>
      <c r="K275" s="120"/>
      <c r="L275" s="120"/>
      <c r="M275" s="120">
        <v>167</v>
      </c>
      <c r="N275" s="121">
        <v>40617</v>
      </c>
      <c r="O275" s="120" t="s">
        <v>795</v>
      </c>
      <c r="P275" s="129">
        <v>2888.4</v>
      </c>
      <c r="Q275" s="120" t="s">
        <v>141</v>
      </c>
      <c r="R275" s="123">
        <v>139</v>
      </c>
      <c r="S275" s="121">
        <v>40620</v>
      </c>
      <c r="T275" s="121">
        <v>40662</v>
      </c>
      <c r="U275" s="120" t="s">
        <v>355</v>
      </c>
      <c r="V275" s="120"/>
      <c r="W275" s="124">
        <v>0.1</v>
      </c>
      <c r="X275" s="125">
        <f t="shared" si="16"/>
        <v>24.070000000000004</v>
      </c>
      <c r="Y275" s="126">
        <f t="shared" si="17"/>
        <v>1299.7800000000002</v>
      </c>
      <c r="Z275" s="127"/>
    </row>
    <row r="276" spans="3:26" s="115" customFormat="1" ht="26.25" thickTop="1" x14ac:dyDescent="0.2">
      <c r="C276" s="103">
        <v>257</v>
      </c>
      <c r="D276" s="117">
        <v>1241</v>
      </c>
      <c r="E276" s="118">
        <v>124106</v>
      </c>
      <c r="F276" s="119" t="s">
        <v>37</v>
      </c>
      <c r="G276" s="120" t="s">
        <v>886</v>
      </c>
      <c r="H276" s="120" t="s">
        <v>350</v>
      </c>
      <c r="I276" s="120" t="s">
        <v>884</v>
      </c>
      <c r="J276" s="120" t="s">
        <v>885</v>
      </c>
      <c r="K276" s="120"/>
      <c r="L276" s="120"/>
      <c r="M276" s="120">
        <v>167</v>
      </c>
      <c r="N276" s="121">
        <v>40617</v>
      </c>
      <c r="O276" s="120" t="s">
        <v>795</v>
      </c>
      <c r="P276" s="129">
        <v>2888.4</v>
      </c>
      <c r="Q276" s="120" t="s">
        <v>141</v>
      </c>
      <c r="R276" s="123">
        <v>139</v>
      </c>
      <c r="S276" s="121">
        <v>40620</v>
      </c>
      <c r="T276" s="121">
        <v>40662</v>
      </c>
      <c r="U276" s="120" t="s">
        <v>355</v>
      </c>
      <c r="V276" s="120"/>
      <c r="W276" s="124">
        <v>0.1</v>
      </c>
      <c r="X276" s="125">
        <f t="shared" si="16"/>
        <v>24.070000000000004</v>
      </c>
      <c r="Y276" s="126">
        <f t="shared" si="17"/>
        <v>1299.7800000000002</v>
      </c>
      <c r="Z276" s="127"/>
    </row>
    <row r="277" spans="3:26" s="115" customFormat="1" ht="26.25" thickBot="1" x14ac:dyDescent="0.25">
      <c r="C277" s="116">
        <v>258</v>
      </c>
      <c r="D277" s="117">
        <v>1241</v>
      </c>
      <c r="E277" s="118">
        <v>124106</v>
      </c>
      <c r="F277" s="119" t="s">
        <v>37</v>
      </c>
      <c r="G277" s="120" t="s">
        <v>887</v>
      </c>
      <c r="H277" s="120" t="s">
        <v>350</v>
      </c>
      <c r="I277" s="120" t="s">
        <v>884</v>
      </c>
      <c r="J277" s="120" t="s">
        <v>885</v>
      </c>
      <c r="K277" s="120"/>
      <c r="L277" s="120"/>
      <c r="M277" s="120">
        <v>167</v>
      </c>
      <c r="N277" s="121">
        <v>40617</v>
      </c>
      <c r="O277" s="120" t="s">
        <v>795</v>
      </c>
      <c r="P277" s="129">
        <v>2888.4</v>
      </c>
      <c r="Q277" s="120" t="s">
        <v>141</v>
      </c>
      <c r="R277" s="123">
        <v>139</v>
      </c>
      <c r="S277" s="121">
        <v>40620</v>
      </c>
      <c r="T277" s="121">
        <v>40662</v>
      </c>
      <c r="U277" s="120" t="s">
        <v>355</v>
      </c>
      <c r="V277" s="120"/>
      <c r="W277" s="124">
        <v>0.1</v>
      </c>
      <c r="X277" s="125">
        <f t="shared" si="16"/>
        <v>24.070000000000004</v>
      </c>
      <c r="Y277" s="126">
        <f t="shared" si="17"/>
        <v>1299.7800000000002</v>
      </c>
      <c r="Z277" s="127"/>
    </row>
    <row r="278" spans="3:26" s="115" customFormat="1" ht="39" thickTop="1" x14ac:dyDescent="0.2">
      <c r="C278" s="103">
        <v>259</v>
      </c>
      <c r="D278" s="117">
        <v>1241</v>
      </c>
      <c r="E278" s="118">
        <v>124106</v>
      </c>
      <c r="F278" s="119" t="s">
        <v>37</v>
      </c>
      <c r="G278" s="120" t="s">
        <v>888</v>
      </c>
      <c r="H278" s="120" t="s">
        <v>889</v>
      </c>
      <c r="I278" s="120" t="s">
        <v>890</v>
      </c>
      <c r="J278" s="120" t="s">
        <v>891</v>
      </c>
      <c r="K278" s="120" t="s">
        <v>892</v>
      </c>
      <c r="L278" s="120"/>
      <c r="M278" s="120">
        <v>203</v>
      </c>
      <c r="N278" s="121">
        <v>40631</v>
      </c>
      <c r="O278" s="120" t="s">
        <v>795</v>
      </c>
      <c r="P278" s="129">
        <v>10855.28</v>
      </c>
      <c r="Q278" s="120" t="s">
        <v>141</v>
      </c>
      <c r="R278" s="123">
        <v>59</v>
      </c>
      <c r="S278" s="121">
        <v>40676</v>
      </c>
      <c r="T278" s="121">
        <v>40687</v>
      </c>
      <c r="U278" s="120" t="s">
        <v>796</v>
      </c>
      <c r="V278" s="120"/>
      <c r="W278" s="124">
        <v>0.1</v>
      </c>
      <c r="X278" s="125">
        <f t="shared" si="16"/>
        <v>90.460666666666668</v>
      </c>
      <c r="Y278" s="126">
        <f t="shared" si="17"/>
        <v>4884.8760000000002</v>
      </c>
      <c r="Z278" s="127"/>
    </row>
    <row r="279" spans="3:26" s="115" customFormat="1" ht="26.25" thickBot="1" x14ac:dyDescent="0.25">
      <c r="C279" s="116">
        <v>260</v>
      </c>
      <c r="D279" s="117">
        <v>1241</v>
      </c>
      <c r="E279" s="118">
        <v>124106</v>
      </c>
      <c r="F279" s="119" t="s">
        <v>37</v>
      </c>
      <c r="G279" s="120" t="s">
        <v>893</v>
      </c>
      <c r="H279" s="120" t="s">
        <v>894</v>
      </c>
      <c r="I279" s="120" t="s">
        <v>895</v>
      </c>
      <c r="J279" s="120" t="s">
        <v>896</v>
      </c>
      <c r="K279" s="120" t="s">
        <v>897</v>
      </c>
      <c r="L279" s="120"/>
      <c r="M279" s="120">
        <v>203</v>
      </c>
      <c r="N279" s="121">
        <v>40631</v>
      </c>
      <c r="O279" s="120" t="s">
        <v>795</v>
      </c>
      <c r="P279" s="129">
        <v>10855.28</v>
      </c>
      <c r="Q279" s="120" t="s">
        <v>141</v>
      </c>
      <c r="R279" s="123">
        <v>59</v>
      </c>
      <c r="S279" s="121">
        <v>40676</v>
      </c>
      <c r="T279" s="121">
        <v>40687</v>
      </c>
      <c r="U279" s="120" t="s">
        <v>796</v>
      </c>
      <c r="V279" s="120"/>
      <c r="W279" s="124">
        <v>0.1</v>
      </c>
      <c r="X279" s="125">
        <f t="shared" si="16"/>
        <v>90.460666666666668</v>
      </c>
      <c r="Y279" s="126">
        <f t="shared" si="17"/>
        <v>4884.8760000000002</v>
      </c>
      <c r="Z279" s="127"/>
    </row>
    <row r="280" spans="3:26" s="115" customFormat="1" ht="26.25" thickTop="1" x14ac:dyDescent="0.2">
      <c r="C280" s="103">
        <v>261</v>
      </c>
      <c r="D280" s="117">
        <v>1241</v>
      </c>
      <c r="E280" s="118">
        <v>124106</v>
      </c>
      <c r="F280" s="119" t="s">
        <v>37</v>
      </c>
      <c r="G280" s="120" t="s">
        <v>898</v>
      </c>
      <c r="H280" s="120" t="s">
        <v>899</v>
      </c>
      <c r="I280" s="120" t="s">
        <v>900</v>
      </c>
      <c r="J280" s="120" t="s">
        <v>896</v>
      </c>
      <c r="K280" s="120" t="s">
        <v>901</v>
      </c>
      <c r="L280" s="120"/>
      <c r="M280" s="120">
        <v>203</v>
      </c>
      <c r="N280" s="121">
        <v>40631</v>
      </c>
      <c r="O280" s="120" t="s">
        <v>795</v>
      </c>
      <c r="P280" s="129">
        <v>7472.72</v>
      </c>
      <c r="Q280" s="120" t="s">
        <v>141</v>
      </c>
      <c r="R280" s="123">
        <v>59</v>
      </c>
      <c r="S280" s="121">
        <v>40676</v>
      </c>
      <c r="T280" s="121">
        <v>40687</v>
      </c>
      <c r="U280" s="120" t="s">
        <v>796</v>
      </c>
      <c r="V280" s="120"/>
      <c r="W280" s="124">
        <v>0.1</v>
      </c>
      <c r="X280" s="125">
        <f t="shared" si="16"/>
        <v>62.272666666666673</v>
      </c>
      <c r="Y280" s="126">
        <f t="shared" si="17"/>
        <v>3362.7240000000002</v>
      </c>
      <c r="Z280" s="127"/>
    </row>
    <row r="281" spans="3:26" s="115" customFormat="1" ht="26.25" thickBot="1" x14ac:dyDescent="0.25">
      <c r="C281" s="116">
        <v>262</v>
      </c>
      <c r="D281" s="117">
        <v>1241</v>
      </c>
      <c r="E281" s="118">
        <v>124106</v>
      </c>
      <c r="F281" s="119" t="s">
        <v>37</v>
      </c>
      <c r="G281" s="120" t="s">
        <v>902</v>
      </c>
      <c r="H281" s="120" t="s">
        <v>903</v>
      </c>
      <c r="I281" s="120" t="s">
        <v>904</v>
      </c>
      <c r="J281" s="120" t="s">
        <v>896</v>
      </c>
      <c r="K281" s="120" t="s">
        <v>905</v>
      </c>
      <c r="L281" s="120"/>
      <c r="M281" s="120">
        <v>203</v>
      </c>
      <c r="N281" s="121">
        <v>40631</v>
      </c>
      <c r="O281" s="120" t="s">
        <v>795</v>
      </c>
      <c r="P281" s="129">
        <v>10855.28</v>
      </c>
      <c r="Q281" s="120" t="s">
        <v>141</v>
      </c>
      <c r="R281" s="123">
        <v>59</v>
      </c>
      <c r="S281" s="121">
        <v>40676</v>
      </c>
      <c r="T281" s="121">
        <v>40687</v>
      </c>
      <c r="U281" s="120" t="s">
        <v>144</v>
      </c>
      <c r="V281" s="120"/>
      <c r="W281" s="124">
        <v>0.1</v>
      </c>
      <c r="X281" s="125">
        <f t="shared" si="16"/>
        <v>90.460666666666668</v>
      </c>
      <c r="Y281" s="126">
        <f t="shared" si="17"/>
        <v>4884.8760000000002</v>
      </c>
      <c r="Z281" s="127"/>
    </row>
    <row r="282" spans="3:26" s="115" customFormat="1" ht="26.25" thickTop="1" x14ac:dyDescent="0.2">
      <c r="C282" s="103">
        <v>263</v>
      </c>
      <c r="D282" s="117">
        <v>1241</v>
      </c>
      <c r="E282" s="118">
        <v>124106</v>
      </c>
      <c r="F282" s="119" t="s">
        <v>37</v>
      </c>
      <c r="G282" s="120" t="s">
        <v>906</v>
      </c>
      <c r="H282" s="120" t="s">
        <v>907</v>
      </c>
      <c r="I282" s="120" t="s">
        <v>791</v>
      </c>
      <c r="J282" s="120" t="s">
        <v>896</v>
      </c>
      <c r="K282" s="120" t="s">
        <v>908</v>
      </c>
      <c r="L282" s="120"/>
      <c r="M282" s="120">
        <v>203</v>
      </c>
      <c r="N282" s="121">
        <v>40631</v>
      </c>
      <c r="O282" s="120" t="s">
        <v>795</v>
      </c>
      <c r="P282" s="129">
        <v>10855.28</v>
      </c>
      <c r="Q282" s="120" t="s">
        <v>141</v>
      </c>
      <c r="R282" s="123">
        <v>59</v>
      </c>
      <c r="S282" s="121">
        <v>40676</v>
      </c>
      <c r="T282" s="121">
        <v>40687</v>
      </c>
      <c r="U282" s="120" t="s">
        <v>46</v>
      </c>
      <c r="V282" s="120"/>
      <c r="W282" s="124">
        <v>0.1</v>
      </c>
      <c r="X282" s="125">
        <f t="shared" si="16"/>
        <v>90.460666666666668</v>
      </c>
      <c r="Y282" s="126">
        <f t="shared" si="17"/>
        <v>4884.8760000000002</v>
      </c>
      <c r="Z282" s="127"/>
    </row>
    <row r="283" spans="3:26" s="115" customFormat="1" ht="26.25" thickBot="1" x14ac:dyDescent="0.25">
      <c r="C283" s="116">
        <v>264</v>
      </c>
      <c r="D283" s="117">
        <v>1241</v>
      </c>
      <c r="E283" s="118">
        <v>124106</v>
      </c>
      <c r="F283" s="119" t="s">
        <v>37</v>
      </c>
      <c r="G283" s="120" t="s">
        <v>909</v>
      </c>
      <c r="H283" s="120" t="s">
        <v>907</v>
      </c>
      <c r="I283" s="120" t="s">
        <v>863</v>
      </c>
      <c r="J283" s="120" t="s">
        <v>864</v>
      </c>
      <c r="K283" s="120" t="s">
        <v>910</v>
      </c>
      <c r="L283" s="120"/>
      <c r="M283" s="120">
        <v>203</v>
      </c>
      <c r="N283" s="121">
        <v>40631</v>
      </c>
      <c r="O283" s="120" t="s">
        <v>795</v>
      </c>
      <c r="P283" s="129">
        <v>3807.12</v>
      </c>
      <c r="Q283" s="120" t="s">
        <v>141</v>
      </c>
      <c r="R283" s="123">
        <v>59</v>
      </c>
      <c r="S283" s="121">
        <v>40676</v>
      </c>
      <c r="T283" s="121">
        <v>40687</v>
      </c>
      <c r="U283" s="120" t="s">
        <v>46</v>
      </c>
      <c r="V283" s="120"/>
      <c r="W283" s="124">
        <v>0.1</v>
      </c>
      <c r="X283" s="125">
        <f t="shared" si="16"/>
        <v>31.725999999999999</v>
      </c>
      <c r="Y283" s="126">
        <f t="shared" si="17"/>
        <v>1713.204</v>
      </c>
      <c r="Z283" s="127"/>
    </row>
    <row r="284" spans="3:26" s="115" customFormat="1" ht="26.25" thickTop="1" x14ac:dyDescent="0.2">
      <c r="C284" s="103">
        <v>265</v>
      </c>
      <c r="D284" s="117">
        <v>1241</v>
      </c>
      <c r="E284" s="118">
        <v>124106</v>
      </c>
      <c r="F284" s="119" t="s">
        <v>37</v>
      </c>
      <c r="G284" s="120" t="s">
        <v>911</v>
      </c>
      <c r="H284" s="120" t="s">
        <v>907</v>
      </c>
      <c r="I284" s="120" t="s">
        <v>912</v>
      </c>
      <c r="J284" s="120" t="s">
        <v>913</v>
      </c>
      <c r="K284" s="120" t="s">
        <v>914</v>
      </c>
      <c r="L284" s="120"/>
      <c r="M284" s="120">
        <v>203</v>
      </c>
      <c r="N284" s="121">
        <v>40631</v>
      </c>
      <c r="O284" s="120" t="s">
        <v>795</v>
      </c>
      <c r="P284" s="129">
        <v>4667.84</v>
      </c>
      <c r="Q284" s="120" t="s">
        <v>141</v>
      </c>
      <c r="R284" s="123">
        <v>59</v>
      </c>
      <c r="S284" s="121">
        <v>40676</v>
      </c>
      <c r="T284" s="121">
        <v>40687</v>
      </c>
      <c r="U284" s="120" t="s">
        <v>46</v>
      </c>
      <c r="V284" s="120"/>
      <c r="W284" s="124">
        <v>0.1</v>
      </c>
      <c r="X284" s="125">
        <f t="shared" si="16"/>
        <v>38.898666666666671</v>
      </c>
      <c r="Y284" s="126">
        <f t="shared" si="17"/>
        <v>2100.5280000000002</v>
      </c>
      <c r="Z284" s="127"/>
    </row>
    <row r="285" spans="3:26" s="115" customFormat="1" ht="51.75" thickBot="1" x14ac:dyDescent="0.25">
      <c r="C285" s="116">
        <v>266</v>
      </c>
      <c r="D285" s="117">
        <v>1241</v>
      </c>
      <c r="E285" s="118">
        <v>124106</v>
      </c>
      <c r="F285" s="119" t="s">
        <v>37</v>
      </c>
      <c r="G285" s="120" t="s">
        <v>915</v>
      </c>
      <c r="H285" s="120" t="s">
        <v>916</v>
      </c>
      <c r="I285" s="120" t="s">
        <v>917</v>
      </c>
      <c r="J285" s="120" t="s">
        <v>918</v>
      </c>
      <c r="K285" s="120"/>
      <c r="L285" s="120"/>
      <c r="M285" s="120">
        <v>203</v>
      </c>
      <c r="N285" s="121">
        <v>40631</v>
      </c>
      <c r="O285" s="120" t="s">
        <v>795</v>
      </c>
      <c r="P285" s="129">
        <v>6754.68</v>
      </c>
      <c r="Q285" s="120" t="s">
        <v>141</v>
      </c>
      <c r="R285" s="123">
        <v>59</v>
      </c>
      <c r="S285" s="121">
        <v>40676</v>
      </c>
      <c r="T285" s="121">
        <v>40687</v>
      </c>
      <c r="U285" s="120" t="s">
        <v>101</v>
      </c>
      <c r="V285" s="120"/>
      <c r="W285" s="124">
        <v>0.1</v>
      </c>
      <c r="X285" s="125">
        <f t="shared" si="16"/>
        <v>56.289000000000009</v>
      </c>
      <c r="Y285" s="126">
        <f t="shared" si="17"/>
        <v>3039.6060000000002</v>
      </c>
      <c r="Z285" s="127"/>
    </row>
    <row r="286" spans="3:26" s="115" customFormat="1" ht="26.25" thickTop="1" x14ac:dyDescent="0.2">
      <c r="C286" s="103">
        <v>267</v>
      </c>
      <c r="D286" s="117">
        <v>1241</v>
      </c>
      <c r="E286" s="118">
        <v>124106</v>
      </c>
      <c r="F286" s="119" t="s">
        <v>37</v>
      </c>
      <c r="G286" s="120" t="s">
        <v>919</v>
      </c>
      <c r="H286" s="120" t="s">
        <v>916</v>
      </c>
      <c r="I286" s="120" t="s">
        <v>884</v>
      </c>
      <c r="J286" s="120" t="s">
        <v>885</v>
      </c>
      <c r="K286" s="120" t="s">
        <v>920</v>
      </c>
      <c r="L286" s="120"/>
      <c r="M286" s="120">
        <v>203</v>
      </c>
      <c r="N286" s="121">
        <v>40631</v>
      </c>
      <c r="O286" s="120" t="s">
        <v>795</v>
      </c>
      <c r="P286" s="129">
        <v>2888.4</v>
      </c>
      <c r="Q286" s="120" t="s">
        <v>141</v>
      </c>
      <c r="R286" s="123">
        <v>59</v>
      </c>
      <c r="S286" s="121">
        <v>40676</v>
      </c>
      <c r="T286" s="121">
        <v>40687</v>
      </c>
      <c r="U286" s="120" t="s">
        <v>101</v>
      </c>
      <c r="V286" s="120"/>
      <c r="W286" s="124">
        <v>0.1</v>
      </c>
      <c r="X286" s="125">
        <f t="shared" si="16"/>
        <v>24.070000000000004</v>
      </c>
      <c r="Y286" s="126">
        <f t="shared" si="17"/>
        <v>1299.7800000000002</v>
      </c>
      <c r="Z286" s="127"/>
    </row>
    <row r="287" spans="3:26" s="115" customFormat="1" ht="26.25" thickBot="1" x14ac:dyDescent="0.25">
      <c r="C287" s="116">
        <v>268</v>
      </c>
      <c r="D287" s="117">
        <v>1241</v>
      </c>
      <c r="E287" s="118">
        <v>124106</v>
      </c>
      <c r="F287" s="119" t="s">
        <v>37</v>
      </c>
      <c r="G287" s="120" t="s">
        <v>921</v>
      </c>
      <c r="H287" s="120" t="s">
        <v>916</v>
      </c>
      <c r="I287" s="120" t="s">
        <v>922</v>
      </c>
      <c r="J287" s="120" t="s">
        <v>923</v>
      </c>
      <c r="K287" s="120" t="s">
        <v>924</v>
      </c>
      <c r="L287" s="120"/>
      <c r="M287" s="120">
        <v>203</v>
      </c>
      <c r="N287" s="121">
        <v>40631</v>
      </c>
      <c r="O287" s="120" t="s">
        <v>795</v>
      </c>
      <c r="P287" s="129">
        <v>4130.76</v>
      </c>
      <c r="Q287" s="120" t="s">
        <v>141</v>
      </c>
      <c r="R287" s="123">
        <v>59</v>
      </c>
      <c r="S287" s="121">
        <v>40676</v>
      </c>
      <c r="T287" s="121">
        <v>40687</v>
      </c>
      <c r="U287" s="120" t="s">
        <v>101</v>
      </c>
      <c r="V287" s="120"/>
      <c r="W287" s="124">
        <v>0.1</v>
      </c>
      <c r="X287" s="125">
        <f t="shared" si="16"/>
        <v>34.423000000000002</v>
      </c>
      <c r="Y287" s="126">
        <f t="shared" si="17"/>
        <v>1858.8420000000001</v>
      </c>
      <c r="Z287" s="127"/>
    </row>
    <row r="288" spans="3:26" s="115" customFormat="1" ht="26.25" thickTop="1" x14ac:dyDescent="0.2">
      <c r="C288" s="103">
        <v>269</v>
      </c>
      <c r="D288" s="117">
        <v>1241</v>
      </c>
      <c r="E288" s="118">
        <v>124106</v>
      </c>
      <c r="F288" s="119" t="s">
        <v>37</v>
      </c>
      <c r="G288" s="120" t="s">
        <v>925</v>
      </c>
      <c r="H288" s="120" t="s">
        <v>916</v>
      </c>
      <c r="I288" s="120" t="s">
        <v>926</v>
      </c>
      <c r="J288" s="120" t="s">
        <v>927</v>
      </c>
      <c r="K288" s="120" t="s">
        <v>928</v>
      </c>
      <c r="L288" s="120" t="s">
        <v>929</v>
      </c>
      <c r="M288" s="120">
        <v>203</v>
      </c>
      <c r="N288" s="121">
        <v>40631</v>
      </c>
      <c r="O288" s="120" t="s">
        <v>795</v>
      </c>
      <c r="P288" s="129">
        <v>1463.92</v>
      </c>
      <c r="Q288" s="120" t="s">
        <v>141</v>
      </c>
      <c r="R288" s="123">
        <v>59</v>
      </c>
      <c r="S288" s="121">
        <v>40676</v>
      </c>
      <c r="T288" s="121">
        <v>40687</v>
      </c>
      <c r="U288" s="120" t="s">
        <v>101</v>
      </c>
      <c r="V288" s="120"/>
      <c r="W288" s="124">
        <v>0.1</v>
      </c>
      <c r="X288" s="125">
        <f t="shared" si="16"/>
        <v>12.199333333333335</v>
      </c>
      <c r="Y288" s="126">
        <f t="shared" si="17"/>
        <v>658.76400000000012</v>
      </c>
      <c r="Z288" s="127"/>
    </row>
    <row r="289" spans="3:26" s="115" customFormat="1" ht="51.75" thickBot="1" x14ac:dyDescent="0.25">
      <c r="C289" s="116">
        <v>270</v>
      </c>
      <c r="D289" s="117">
        <v>1241</v>
      </c>
      <c r="E289" s="118">
        <v>124106</v>
      </c>
      <c r="F289" s="119" t="s">
        <v>37</v>
      </c>
      <c r="G289" s="120" t="s">
        <v>930</v>
      </c>
      <c r="H289" s="120" t="s">
        <v>931</v>
      </c>
      <c r="I289" s="120" t="s">
        <v>932</v>
      </c>
      <c r="J289" s="120" t="s">
        <v>933</v>
      </c>
      <c r="K289" s="120"/>
      <c r="L289" s="120"/>
      <c r="M289" s="120">
        <v>203</v>
      </c>
      <c r="N289" s="121">
        <v>40631</v>
      </c>
      <c r="O289" s="120" t="s">
        <v>795</v>
      </c>
      <c r="P289" s="129">
        <v>5291.92</v>
      </c>
      <c r="Q289" s="120" t="s">
        <v>141</v>
      </c>
      <c r="R289" s="123">
        <v>59</v>
      </c>
      <c r="S289" s="121">
        <v>40676</v>
      </c>
      <c r="T289" s="121">
        <v>40687</v>
      </c>
      <c r="U289" s="120" t="s">
        <v>101</v>
      </c>
      <c r="V289" s="120"/>
      <c r="W289" s="124">
        <v>0.1</v>
      </c>
      <c r="X289" s="125">
        <f t="shared" si="16"/>
        <v>44.099333333333334</v>
      </c>
      <c r="Y289" s="126">
        <f t="shared" si="17"/>
        <v>2381.364</v>
      </c>
      <c r="Z289" s="127"/>
    </row>
    <row r="290" spans="3:26" s="115" customFormat="1" ht="26.25" thickTop="1" x14ac:dyDescent="0.2">
      <c r="C290" s="103">
        <v>271</v>
      </c>
      <c r="D290" s="117">
        <v>1241</v>
      </c>
      <c r="E290" s="118">
        <v>124106</v>
      </c>
      <c r="F290" s="119" t="s">
        <v>37</v>
      </c>
      <c r="G290" s="120" t="s">
        <v>934</v>
      </c>
      <c r="H290" s="120" t="s">
        <v>931</v>
      </c>
      <c r="I290" s="120" t="s">
        <v>884</v>
      </c>
      <c r="J290" s="120" t="s">
        <v>885</v>
      </c>
      <c r="K290" s="120" t="s">
        <v>920</v>
      </c>
      <c r="L290" s="120"/>
      <c r="M290" s="120">
        <v>203</v>
      </c>
      <c r="N290" s="121">
        <v>40631</v>
      </c>
      <c r="O290" s="120" t="s">
        <v>795</v>
      </c>
      <c r="P290" s="129">
        <v>2888.4</v>
      </c>
      <c r="Q290" s="120" t="s">
        <v>141</v>
      </c>
      <c r="R290" s="123">
        <v>59</v>
      </c>
      <c r="S290" s="121">
        <v>40676</v>
      </c>
      <c r="T290" s="121">
        <v>40687</v>
      </c>
      <c r="U290" s="120" t="s">
        <v>101</v>
      </c>
      <c r="V290" s="120"/>
      <c r="W290" s="124">
        <v>0.1</v>
      </c>
      <c r="X290" s="125">
        <f t="shared" si="16"/>
        <v>24.070000000000004</v>
      </c>
      <c r="Y290" s="126">
        <f t="shared" si="17"/>
        <v>1299.7800000000002</v>
      </c>
      <c r="Z290" s="127"/>
    </row>
    <row r="291" spans="3:26" s="115" customFormat="1" ht="26.25" thickBot="1" x14ac:dyDescent="0.25">
      <c r="C291" s="116">
        <v>272</v>
      </c>
      <c r="D291" s="117">
        <v>1241</v>
      </c>
      <c r="E291" s="118">
        <v>124106</v>
      </c>
      <c r="F291" s="119" t="s">
        <v>37</v>
      </c>
      <c r="G291" s="120" t="s">
        <v>935</v>
      </c>
      <c r="H291" s="120" t="s">
        <v>931</v>
      </c>
      <c r="I291" s="120" t="s">
        <v>926</v>
      </c>
      <c r="J291" s="120" t="s">
        <v>927</v>
      </c>
      <c r="K291" s="120" t="s">
        <v>928</v>
      </c>
      <c r="L291" s="120" t="s">
        <v>929</v>
      </c>
      <c r="M291" s="120">
        <v>203</v>
      </c>
      <c r="N291" s="121">
        <v>40631</v>
      </c>
      <c r="O291" s="120" t="s">
        <v>795</v>
      </c>
      <c r="P291" s="129">
        <v>1463.92</v>
      </c>
      <c r="Q291" s="120" t="s">
        <v>141</v>
      </c>
      <c r="R291" s="123">
        <v>59</v>
      </c>
      <c r="S291" s="121">
        <v>40676</v>
      </c>
      <c r="T291" s="121">
        <v>40687</v>
      </c>
      <c r="U291" s="120" t="s">
        <v>101</v>
      </c>
      <c r="V291" s="120"/>
      <c r="W291" s="124">
        <v>0.1</v>
      </c>
      <c r="X291" s="125">
        <f t="shared" si="16"/>
        <v>12.199333333333335</v>
      </c>
      <c r="Y291" s="126">
        <f t="shared" si="17"/>
        <v>658.76400000000012</v>
      </c>
      <c r="Z291" s="127"/>
    </row>
    <row r="292" spans="3:26" s="115" customFormat="1" ht="51.75" thickTop="1" x14ac:dyDescent="0.2">
      <c r="C292" s="103">
        <v>273</v>
      </c>
      <c r="D292" s="117">
        <v>1241</v>
      </c>
      <c r="E292" s="118">
        <v>124106</v>
      </c>
      <c r="F292" s="119" t="s">
        <v>37</v>
      </c>
      <c r="G292" s="120" t="s">
        <v>936</v>
      </c>
      <c r="H292" s="120" t="s">
        <v>931</v>
      </c>
      <c r="I292" s="120" t="s">
        <v>937</v>
      </c>
      <c r="J292" s="120" t="s">
        <v>918</v>
      </c>
      <c r="K292" s="120"/>
      <c r="L292" s="120"/>
      <c r="M292" s="120">
        <v>203</v>
      </c>
      <c r="N292" s="155">
        <v>40631</v>
      </c>
      <c r="O292" s="120" t="s">
        <v>795</v>
      </c>
      <c r="P292" s="129">
        <v>4860.3999999999996</v>
      </c>
      <c r="Q292" s="120" t="s">
        <v>141</v>
      </c>
      <c r="R292" s="123">
        <v>59</v>
      </c>
      <c r="S292" s="121">
        <v>40676</v>
      </c>
      <c r="T292" s="121">
        <v>40687</v>
      </c>
      <c r="U292" s="120" t="s">
        <v>101</v>
      </c>
      <c r="V292" s="120"/>
      <c r="W292" s="124">
        <v>0.1</v>
      </c>
      <c r="X292" s="125">
        <f t="shared" si="16"/>
        <v>40.50333333333333</v>
      </c>
      <c r="Y292" s="126">
        <f t="shared" si="17"/>
        <v>2187.1799999999998</v>
      </c>
      <c r="Z292" s="127"/>
    </row>
    <row r="293" spans="3:26" s="115" customFormat="1" ht="26.25" thickBot="1" x14ac:dyDescent="0.25">
      <c r="C293" s="116">
        <v>274</v>
      </c>
      <c r="D293" s="117">
        <v>1241</v>
      </c>
      <c r="E293" s="118">
        <v>124106</v>
      </c>
      <c r="F293" s="119" t="s">
        <v>37</v>
      </c>
      <c r="G293" s="120" t="s">
        <v>938</v>
      </c>
      <c r="H293" s="120" t="s">
        <v>931</v>
      </c>
      <c r="I293" s="120" t="s">
        <v>884</v>
      </c>
      <c r="J293" s="120" t="s">
        <v>885</v>
      </c>
      <c r="K293" s="120" t="s">
        <v>920</v>
      </c>
      <c r="L293" s="120"/>
      <c r="M293" s="120">
        <v>203</v>
      </c>
      <c r="N293" s="155">
        <v>40631</v>
      </c>
      <c r="O293" s="120" t="s">
        <v>795</v>
      </c>
      <c r="P293" s="129">
        <v>2888.4</v>
      </c>
      <c r="Q293" s="120" t="s">
        <v>141</v>
      </c>
      <c r="R293" s="123">
        <v>59</v>
      </c>
      <c r="S293" s="121">
        <v>40676</v>
      </c>
      <c r="T293" s="121">
        <v>40687</v>
      </c>
      <c r="U293" s="120" t="s">
        <v>101</v>
      </c>
      <c r="V293" s="120"/>
      <c r="W293" s="124">
        <v>0.1</v>
      </c>
      <c r="X293" s="125">
        <f t="shared" si="16"/>
        <v>24.070000000000004</v>
      </c>
      <c r="Y293" s="126">
        <f t="shared" si="17"/>
        <v>1299.7800000000002</v>
      </c>
      <c r="Z293" s="127"/>
    </row>
    <row r="294" spans="3:26" s="115" customFormat="1" ht="26.25" thickTop="1" x14ac:dyDescent="0.2">
      <c r="C294" s="103">
        <v>275</v>
      </c>
      <c r="D294" s="117">
        <v>1241</v>
      </c>
      <c r="E294" s="118">
        <v>124106</v>
      </c>
      <c r="F294" s="119" t="s">
        <v>37</v>
      </c>
      <c r="G294" s="120" t="s">
        <v>939</v>
      </c>
      <c r="H294" s="120" t="s">
        <v>931</v>
      </c>
      <c r="I294" s="120" t="s">
        <v>926</v>
      </c>
      <c r="J294" s="120" t="s">
        <v>927</v>
      </c>
      <c r="K294" s="120" t="s">
        <v>928</v>
      </c>
      <c r="L294" s="120" t="s">
        <v>929</v>
      </c>
      <c r="M294" s="120">
        <v>203</v>
      </c>
      <c r="N294" s="121">
        <v>40631</v>
      </c>
      <c r="O294" s="120" t="s">
        <v>795</v>
      </c>
      <c r="P294" s="129">
        <v>1463.92</v>
      </c>
      <c r="Q294" s="120" t="s">
        <v>141</v>
      </c>
      <c r="R294" s="123">
        <v>59</v>
      </c>
      <c r="S294" s="121">
        <v>40676</v>
      </c>
      <c r="T294" s="121">
        <v>40687</v>
      </c>
      <c r="U294" s="120" t="s">
        <v>101</v>
      </c>
      <c r="V294" s="120"/>
      <c r="W294" s="124">
        <v>0.1</v>
      </c>
      <c r="X294" s="125">
        <f t="shared" si="16"/>
        <v>12.199333333333335</v>
      </c>
      <c r="Y294" s="126">
        <f t="shared" si="17"/>
        <v>658.76400000000012</v>
      </c>
      <c r="Z294" s="127"/>
    </row>
    <row r="295" spans="3:26" s="115" customFormat="1" ht="39" thickBot="1" x14ac:dyDescent="0.25">
      <c r="C295" s="116">
        <v>276</v>
      </c>
      <c r="D295" s="117">
        <v>1246</v>
      </c>
      <c r="E295" s="118">
        <v>124606</v>
      </c>
      <c r="F295" s="119" t="s">
        <v>263</v>
      </c>
      <c r="G295" s="120" t="s">
        <v>940</v>
      </c>
      <c r="H295" s="120" t="s">
        <v>754</v>
      </c>
      <c r="I295" s="120" t="s">
        <v>941</v>
      </c>
      <c r="J295" s="120"/>
      <c r="K295" s="120"/>
      <c r="L295" s="120"/>
      <c r="M295" s="120">
        <v>229</v>
      </c>
      <c r="N295" s="121">
        <v>40647</v>
      </c>
      <c r="O295" s="120" t="s">
        <v>677</v>
      </c>
      <c r="P295" s="129">
        <v>16588</v>
      </c>
      <c r="Q295" s="120" t="s">
        <v>141</v>
      </c>
      <c r="R295" s="123">
        <v>14</v>
      </c>
      <c r="S295" s="121">
        <v>40647</v>
      </c>
      <c r="T295" s="121">
        <v>40687</v>
      </c>
      <c r="U295" s="120" t="s">
        <v>233</v>
      </c>
      <c r="V295" s="120"/>
      <c r="W295" s="124">
        <v>0.1</v>
      </c>
      <c r="X295" s="125">
        <f t="shared" si="16"/>
        <v>138.23333333333335</v>
      </c>
      <c r="Y295" s="126">
        <f t="shared" si="17"/>
        <v>7464.6</v>
      </c>
      <c r="Z295" s="127"/>
    </row>
    <row r="296" spans="3:26" s="115" customFormat="1" ht="51.75" thickTop="1" x14ac:dyDescent="0.2">
      <c r="C296" s="103">
        <v>277</v>
      </c>
      <c r="D296" s="120">
        <v>1241</v>
      </c>
      <c r="E296" s="118">
        <v>124104</v>
      </c>
      <c r="F296" s="119" t="s">
        <v>37</v>
      </c>
      <c r="G296" s="120" t="s">
        <v>942</v>
      </c>
      <c r="H296" s="120" t="s">
        <v>903</v>
      </c>
      <c r="I296" s="120" t="s">
        <v>943</v>
      </c>
      <c r="J296" s="120" t="s">
        <v>104</v>
      </c>
      <c r="K296" s="120" t="s">
        <v>944</v>
      </c>
      <c r="L296" s="120" t="s">
        <v>945</v>
      </c>
      <c r="M296" s="120">
        <v>419</v>
      </c>
      <c r="N296" s="121">
        <v>40681</v>
      </c>
      <c r="O296" s="120" t="s">
        <v>699</v>
      </c>
      <c r="P296" s="129">
        <v>7192</v>
      </c>
      <c r="Q296" s="120" t="s">
        <v>141</v>
      </c>
      <c r="R296" s="123">
        <v>112</v>
      </c>
      <c r="S296" s="121">
        <v>40682</v>
      </c>
      <c r="T296" s="121">
        <v>40710</v>
      </c>
      <c r="U296" s="120" t="s">
        <v>435</v>
      </c>
      <c r="V296" s="120"/>
      <c r="W296" s="124">
        <v>0.2</v>
      </c>
      <c r="X296" s="125">
        <f t="shared" ref="X296:X302" si="18">+P296*0.2/12</f>
        <v>119.86666666666667</v>
      </c>
      <c r="Y296" s="126">
        <f t="shared" ref="Y296:Y302" si="19">+P296*0.2*4.5</f>
        <v>6472.8</v>
      </c>
      <c r="Z296" s="127"/>
    </row>
    <row r="297" spans="3:26" s="115" customFormat="1" ht="39" thickBot="1" x14ac:dyDescent="0.25">
      <c r="C297" s="116">
        <v>278</v>
      </c>
      <c r="D297" s="120">
        <v>1241</v>
      </c>
      <c r="E297" s="118">
        <v>124104</v>
      </c>
      <c r="F297" s="119" t="s">
        <v>37</v>
      </c>
      <c r="G297" s="120" t="s">
        <v>942</v>
      </c>
      <c r="H297" s="120" t="s">
        <v>903</v>
      </c>
      <c r="I297" s="120" t="s">
        <v>946</v>
      </c>
      <c r="J297" s="120" t="s">
        <v>104</v>
      </c>
      <c r="K297" s="120" t="s">
        <v>947</v>
      </c>
      <c r="L297" s="120" t="s">
        <v>948</v>
      </c>
      <c r="M297" s="120">
        <v>419</v>
      </c>
      <c r="N297" s="121">
        <v>40681</v>
      </c>
      <c r="O297" s="120" t="s">
        <v>699</v>
      </c>
      <c r="P297" s="129"/>
      <c r="Q297" s="120" t="s">
        <v>141</v>
      </c>
      <c r="R297" s="123">
        <v>112</v>
      </c>
      <c r="S297" s="121">
        <v>40682</v>
      </c>
      <c r="T297" s="121">
        <v>40710</v>
      </c>
      <c r="U297" s="120" t="s">
        <v>435</v>
      </c>
      <c r="V297" s="120"/>
      <c r="W297" s="124">
        <v>0.2</v>
      </c>
      <c r="X297" s="125">
        <f t="shared" si="18"/>
        <v>0</v>
      </c>
      <c r="Y297" s="126">
        <f t="shared" si="19"/>
        <v>0</v>
      </c>
      <c r="Z297" s="127"/>
    </row>
    <row r="298" spans="3:26" s="115" customFormat="1" ht="39" thickTop="1" x14ac:dyDescent="0.2">
      <c r="C298" s="103">
        <v>279</v>
      </c>
      <c r="D298" s="120">
        <v>1241</v>
      </c>
      <c r="E298" s="118">
        <v>124104</v>
      </c>
      <c r="F298" s="119" t="s">
        <v>37</v>
      </c>
      <c r="G298" s="120" t="s">
        <v>942</v>
      </c>
      <c r="H298" s="120" t="s">
        <v>903</v>
      </c>
      <c r="I298" s="120" t="s">
        <v>703</v>
      </c>
      <c r="J298" s="120" t="s">
        <v>104</v>
      </c>
      <c r="K298" s="120" t="s">
        <v>949</v>
      </c>
      <c r="L298" s="120" t="s">
        <v>950</v>
      </c>
      <c r="M298" s="120">
        <v>419</v>
      </c>
      <c r="N298" s="121">
        <v>40681</v>
      </c>
      <c r="O298" s="120" t="s">
        <v>699</v>
      </c>
      <c r="P298" s="129"/>
      <c r="Q298" s="120" t="s">
        <v>141</v>
      </c>
      <c r="R298" s="123">
        <v>112</v>
      </c>
      <c r="S298" s="121">
        <v>40682</v>
      </c>
      <c r="T298" s="121">
        <v>40710</v>
      </c>
      <c r="U298" s="120" t="s">
        <v>435</v>
      </c>
      <c r="V298" s="120"/>
      <c r="W298" s="124">
        <v>0.2</v>
      </c>
      <c r="X298" s="125">
        <f t="shared" si="18"/>
        <v>0</v>
      </c>
      <c r="Y298" s="126">
        <f t="shared" si="19"/>
        <v>0</v>
      </c>
      <c r="Z298" s="127"/>
    </row>
    <row r="299" spans="3:26" s="115" customFormat="1" ht="39" thickBot="1" x14ac:dyDescent="0.25">
      <c r="C299" s="116">
        <v>280</v>
      </c>
      <c r="D299" s="117">
        <v>1241</v>
      </c>
      <c r="E299" s="118">
        <v>124104</v>
      </c>
      <c r="F299" s="119" t="s">
        <v>37</v>
      </c>
      <c r="G299" s="120" t="s">
        <v>951</v>
      </c>
      <c r="H299" s="120" t="s">
        <v>952</v>
      </c>
      <c r="I299" s="120" t="s">
        <v>953</v>
      </c>
      <c r="J299" s="120" t="s">
        <v>954</v>
      </c>
      <c r="K299" s="120" t="s">
        <v>955</v>
      </c>
      <c r="L299" s="120" t="s">
        <v>956</v>
      </c>
      <c r="M299" s="120" t="s">
        <v>957</v>
      </c>
      <c r="N299" s="121">
        <v>40683</v>
      </c>
      <c r="O299" s="120" t="s">
        <v>958</v>
      </c>
      <c r="P299" s="129">
        <v>7300</v>
      </c>
      <c r="Q299" s="120" t="s">
        <v>141</v>
      </c>
      <c r="R299" s="123">
        <v>124</v>
      </c>
      <c r="S299" s="121">
        <v>40686</v>
      </c>
      <c r="T299" s="121">
        <v>40710</v>
      </c>
      <c r="U299" s="120" t="s">
        <v>355</v>
      </c>
      <c r="V299" s="120"/>
      <c r="W299" s="124">
        <v>0.2</v>
      </c>
      <c r="X299" s="125">
        <f t="shared" si="18"/>
        <v>121.66666666666667</v>
      </c>
      <c r="Y299" s="126">
        <f t="shared" si="19"/>
        <v>6570</v>
      </c>
      <c r="Z299" s="127"/>
    </row>
    <row r="300" spans="3:26" s="115" customFormat="1" ht="39" thickTop="1" x14ac:dyDescent="0.2">
      <c r="C300" s="103">
        <v>281</v>
      </c>
      <c r="D300" s="117">
        <v>1241</v>
      </c>
      <c r="E300" s="118">
        <v>124104</v>
      </c>
      <c r="F300" s="119" t="s">
        <v>37</v>
      </c>
      <c r="G300" s="120" t="s">
        <v>951</v>
      </c>
      <c r="H300" s="120" t="s">
        <v>952</v>
      </c>
      <c r="I300" s="120" t="s">
        <v>117</v>
      </c>
      <c r="J300" s="120" t="s">
        <v>959</v>
      </c>
      <c r="K300" s="120" t="s">
        <v>960</v>
      </c>
      <c r="L300" s="120" t="s">
        <v>961</v>
      </c>
      <c r="M300" s="120" t="s">
        <v>957</v>
      </c>
      <c r="N300" s="121">
        <v>40683</v>
      </c>
      <c r="O300" s="120" t="s">
        <v>958</v>
      </c>
      <c r="P300" s="129"/>
      <c r="Q300" s="120" t="s">
        <v>141</v>
      </c>
      <c r="R300" s="123">
        <v>124</v>
      </c>
      <c r="S300" s="121">
        <v>40686</v>
      </c>
      <c r="T300" s="121">
        <v>40710</v>
      </c>
      <c r="U300" s="120" t="s">
        <v>355</v>
      </c>
      <c r="V300" s="120"/>
      <c r="W300" s="124">
        <v>0.2</v>
      </c>
      <c r="X300" s="125">
        <f t="shared" si="18"/>
        <v>0</v>
      </c>
      <c r="Y300" s="126">
        <f t="shared" si="19"/>
        <v>0</v>
      </c>
      <c r="Z300" s="127"/>
    </row>
    <row r="301" spans="3:26" s="115" customFormat="1" ht="39" thickBot="1" x14ac:dyDescent="0.25">
      <c r="C301" s="116">
        <v>282</v>
      </c>
      <c r="D301" s="117">
        <v>1241</v>
      </c>
      <c r="E301" s="118">
        <v>124104</v>
      </c>
      <c r="F301" s="119" t="s">
        <v>37</v>
      </c>
      <c r="G301" s="120" t="s">
        <v>951</v>
      </c>
      <c r="H301" s="120" t="s">
        <v>952</v>
      </c>
      <c r="I301" s="120" t="s">
        <v>946</v>
      </c>
      <c r="J301" s="120" t="s">
        <v>954</v>
      </c>
      <c r="K301" s="120" t="s">
        <v>962</v>
      </c>
      <c r="L301" s="120" t="s">
        <v>963</v>
      </c>
      <c r="M301" s="120" t="s">
        <v>957</v>
      </c>
      <c r="N301" s="121">
        <v>40683</v>
      </c>
      <c r="O301" s="120" t="s">
        <v>958</v>
      </c>
      <c r="P301" s="129"/>
      <c r="Q301" s="120" t="s">
        <v>141</v>
      </c>
      <c r="R301" s="123">
        <v>124</v>
      </c>
      <c r="S301" s="121">
        <v>40686</v>
      </c>
      <c r="T301" s="121">
        <v>40710</v>
      </c>
      <c r="U301" s="120" t="s">
        <v>355</v>
      </c>
      <c r="V301" s="120"/>
      <c r="W301" s="124">
        <v>0.2</v>
      </c>
      <c r="X301" s="125">
        <f t="shared" si="18"/>
        <v>0</v>
      </c>
      <c r="Y301" s="126">
        <f t="shared" si="19"/>
        <v>0</v>
      </c>
      <c r="Z301" s="127"/>
    </row>
    <row r="302" spans="3:26" s="115" customFormat="1" ht="39" thickTop="1" x14ac:dyDescent="0.2">
      <c r="C302" s="103">
        <v>283</v>
      </c>
      <c r="D302" s="117">
        <v>1241</v>
      </c>
      <c r="E302" s="118">
        <v>124104</v>
      </c>
      <c r="F302" s="119" t="s">
        <v>37</v>
      </c>
      <c r="G302" s="120" t="s">
        <v>951</v>
      </c>
      <c r="H302" s="120" t="s">
        <v>952</v>
      </c>
      <c r="I302" s="120" t="s">
        <v>703</v>
      </c>
      <c r="J302" s="120" t="s">
        <v>954</v>
      </c>
      <c r="K302" s="120"/>
      <c r="L302" s="120" t="s">
        <v>964</v>
      </c>
      <c r="M302" s="120" t="s">
        <v>957</v>
      </c>
      <c r="N302" s="121">
        <v>40683</v>
      </c>
      <c r="O302" s="120" t="s">
        <v>958</v>
      </c>
      <c r="P302" s="129"/>
      <c r="Q302" s="120" t="s">
        <v>141</v>
      </c>
      <c r="R302" s="123">
        <v>124</v>
      </c>
      <c r="S302" s="121">
        <v>40686</v>
      </c>
      <c r="T302" s="121">
        <v>40710</v>
      </c>
      <c r="U302" s="120" t="s">
        <v>355</v>
      </c>
      <c r="V302" s="120"/>
      <c r="W302" s="124">
        <v>0.2</v>
      </c>
      <c r="X302" s="125">
        <f t="shared" si="18"/>
        <v>0</v>
      </c>
      <c r="Y302" s="126">
        <f t="shared" si="19"/>
        <v>0</v>
      </c>
      <c r="Z302" s="127"/>
    </row>
    <row r="303" spans="3:26" s="115" customFormat="1" ht="51.75" thickBot="1" x14ac:dyDescent="0.25">
      <c r="C303" s="116">
        <v>284</v>
      </c>
      <c r="D303" s="117">
        <v>1241</v>
      </c>
      <c r="E303" s="118">
        <v>124106</v>
      </c>
      <c r="F303" s="119" t="s">
        <v>37</v>
      </c>
      <c r="G303" s="120" t="s">
        <v>965</v>
      </c>
      <c r="H303" s="120" t="s">
        <v>966</v>
      </c>
      <c r="I303" s="120" t="s">
        <v>967</v>
      </c>
      <c r="J303" s="120" t="s">
        <v>968</v>
      </c>
      <c r="K303" s="120" t="s">
        <v>969</v>
      </c>
      <c r="L303" s="120"/>
      <c r="M303" s="120">
        <v>276</v>
      </c>
      <c r="N303" s="121">
        <v>40674</v>
      </c>
      <c r="O303" s="120" t="s">
        <v>795</v>
      </c>
      <c r="P303" s="129">
        <v>10423.759999999998</v>
      </c>
      <c r="Q303" s="120" t="s">
        <v>141</v>
      </c>
      <c r="R303" s="123">
        <v>160</v>
      </c>
      <c r="S303" s="121">
        <v>40694</v>
      </c>
      <c r="T303" s="121">
        <v>40710</v>
      </c>
      <c r="U303" s="120" t="s">
        <v>871</v>
      </c>
      <c r="V303" s="120"/>
      <c r="W303" s="124">
        <v>0.1</v>
      </c>
      <c r="X303" s="125">
        <f t="shared" ref="X303:X330" si="20">+P303*0.1/12</f>
        <v>86.864666666666665</v>
      </c>
      <c r="Y303" s="126">
        <f t="shared" ref="Y303:Y330" si="21">+P303*0.1*4.5</f>
        <v>4690.692</v>
      </c>
      <c r="Z303" s="127"/>
    </row>
    <row r="304" spans="3:26" s="115" customFormat="1" ht="26.25" thickTop="1" x14ac:dyDescent="0.2">
      <c r="C304" s="103">
        <v>285</v>
      </c>
      <c r="D304" s="117">
        <v>1241</v>
      </c>
      <c r="E304" s="118">
        <v>124106</v>
      </c>
      <c r="F304" s="119" t="s">
        <v>37</v>
      </c>
      <c r="G304" s="120" t="s">
        <v>970</v>
      </c>
      <c r="H304" s="120" t="s">
        <v>966</v>
      </c>
      <c r="I304" s="120" t="s">
        <v>922</v>
      </c>
      <c r="J304" s="120" t="s">
        <v>971</v>
      </c>
      <c r="K304" s="120" t="s">
        <v>924</v>
      </c>
      <c r="L304" s="120"/>
      <c r="M304" s="120">
        <v>276</v>
      </c>
      <c r="N304" s="121">
        <v>40674</v>
      </c>
      <c r="O304" s="120" t="s">
        <v>795</v>
      </c>
      <c r="P304" s="129">
        <v>4130.7599999999993</v>
      </c>
      <c r="Q304" s="120" t="s">
        <v>141</v>
      </c>
      <c r="R304" s="123">
        <v>160</v>
      </c>
      <c r="S304" s="121">
        <v>40694</v>
      </c>
      <c r="T304" s="121">
        <v>40710</v>
      </c>
      <c r="U304" s="120" t="s">
        <v>871</v>
      </c>
      <c r="V304" s="120"/>
      <c r="W304" s="124">
        <v>0.1</v>
      </c>
      <c r="X304" s="125">
        <f t="shared" si="20"/>
        <v>34.422999999999995</v>
      </c>
      <c r="Y304" s="126">
        <f t="shared" si="21"/>
        <v>1858.8419999999999</v>
      </c>
      <c r="Z304" s="127"/>
    </row>
    <row r="305" spans="3:26" s="115" customFormat="1" ht="39" thickBot="1" x14ac:dyDescent="0.25">
      <c r="C305" s="116">
        <v>286</v>
      </c>
      <c r="D305" s="117">
        <v>1241</v>
      </c>
      <c r="E305" s="118">
        <v>124106</v>
      </c>
      <c r="F305" s="119" t="s">
        <v>37</v>
      </c>
      <c r="G305" s="120" t="s">
        <v>972</v>
      </c>
      <c r="H305" s="120" t="s">
        <v>973</v>
      </c>
      <c r="I305" s="120" t="s">
        <v>974</v>
      </c>
      <c r="J305" s="120" t="s">
        <v>975</v>
      </c>
      <c r="K305" s="120" t="s">
        <v>969</v>
      </c>
      <c r="L305" s="120" t="s">
        <v>976</v>
      </c>
      <c r="M305" s="120">
        <v>276</v>
      </c>
      <c r="N305" s="121">
        <v>40674</v>
      </c>
      <c r="O305" s="120" t="s">
        <v>795</v>
      </c>
      <c r="P305" s="129">
        <v>10423.759999999998</v>
      </c>
      <c r="Q305" s="120" t="s">
        <v>141</v>
      </c>
      <c r="R305" s="123">
        <v>160</v>
      </c>
      <c r="S305" s="121">
        <v>40694</v>
      </c>
      <c r="T305" s="121">
        <v>40710</v>
      </c>
      <c r="U305" s="120" t="s">
        <v>203</v>
      </c>
      <c r="V305" s="120"/>
      <c r="W305" s="124">
        <v>0.1</v>
      </c>
      <c r="X305" s="125">
        <f t="shared" si="20"/>
        <v>86.864666666666665</v>
      </c>
      <c r="Y305" s="126">
        <f t="shared" si="21"/>
        <v>4690.692</v>
      </c>
      <c r="Z305" s="127"/>
    </row>
    <row r="306" spans="3:26" s="115" customFormat="1" ht="26.25" thickTop="1" x14ac:dyDescent="0.2">
      <c r="C306" s="103">
        <v>287</v>
      </c>
      <c r="D306" s="117">
        <v>1241</v>
      </c>
      <c r="E306" s="118">
        <v>124106</v>
      </c>
      <c r="F306" s="119" t="s">
        <v>37</v>
      </c>
      <c r="G306" s="120" t="s">
        <v>977</v>
      </c>
      <c r="H306" s="120" t="s">
        <v>973</v>
      </c>
      <c r="I306" s="120" t="s">
        <v>978</v>
      </c>
      <c r="J306" s="120"/>
      <c r="K306" s="120" t="s">
        <v>924</v>
      </c>
      <c r="L306" s="120"/>
      <c r="M306" s="120">
        <v>276</v>
      </c>
      <c r="N306" s="121">
        <v>40674</v>
      </c>
      <c r="O306" s="120" t="s">
        <v>795</v>
      </c>
      <c r="P306" s="129">
        <v>4130.7599999999993</v>
      </c>
      <c r="Q306" s="120" t="s">
        <v>141</v>
      </c>
      <c r="R306" s="123">
        <v>160</v>
      </c>
      <c r="S306" s="121">
        <v>40694</v>
      </c>
      <c r="T306" s="121">
        <v>40710</v>
      </c>
      <c r="U306" s="120" t="s">
        <v>871</v>
      </c>
      <c r="V306" s="120"/>
      <c r="W306" s="124">
        <v>0.1</v>
      </c>
      <c r="X306" s="125">
        <f t="shared" si="20"/>
        <v>34.422999999999995</v>
      </c>
      <c r="Y306" s="126">
        <f t="shared" si="21"/>
        <v>1858.8419999999999</v>
      </c>
      <c r="Z306" s="127"/>
    </row>
    <row r="307" spans="3:26" s="115" customFormat="1" ht="39" thickBot="1" x14ac:dyDescent="0.25">
      <c r="C307" s="116">
        <v>288</v>
      </c>
      <c r="D307" s="117">
        <v>1241</v>
      </c>
      <c r="E307" s="118">
        <v>124106</v>
      </c>
      <c r="F307" s="119" t="s">
        <v>37</v>
      </c>
      <c r="G307" s="120" t="s">
        <v>979</v>
      </c>
      <c r="H307" s="120" t="s">
        <v>465</v>
      </c>
      <c r="I307" s="120" t="s">
        <v>980</v>
      </c>
      <c r="J307" s="120" t="s">
        <v>981</v>
      </c>
      <c r="K307" s="120" t="s">
        <v>793</v>
      </c>
      <c r="L307" s="120" t="s">
        <v>982</v>
      </c>
      <c r="M307" s="120">
        <v>276</v>
      </c>
      <c r="N307" s="121">
        <v>40674</v>
      </c>
      <c r="O307" s="120" t="s">
        <v>795</v>
      </c>
      <c r="P307" s="129">
        <v>10916.759999999998</v>
      </c>
      <c r="Q307" s="120" t="s">
        <v>141</v>
      </c>
      <c r="R307" s="123">
        <v>160</v>
      </c>
      <c r="S307" s="121">
        <v>40694</v>
      </c>
      <c r="T307" s="121">
        <v>40710</v>
      </c>
      <c r="U307" s="120" t="s">
        <v>355</v>
      </c>
      <c r="V307" s="120"/>
      <c r="W307" s="124">
        <v>0.1</v>
      </c>
      <c r="X307" s="125">
        <f t="shared" si="20"/>
        <v>90.972999999999999</v>
      </c>
      <c r="Y307" s="126">
        <f t="shared" si="21"/>
        <v>4912.5419999999995</v>
      </c>
      <c r="Z307" s="127"/>
    </row>
    <row r="308" spans="3:26" s="115" customFormat="1" ht="26.25" thickTop="1" x14ac:dyDescent="0.2">
      <c r="C308" s="103">
        <v>289</v>
      </c>
      <c r="D308" s="117">
        <v>1241</v>
      </c>
      <c r="E308" s="118">
        <v>124106</v>
      </c>
      <c r="F308" s="119" t="s">
        <v>37</v>
      </c>
      <c r="G308" s="120" t="s">
        <v>983</v>
      </c>
      <c r="H308" s="120" t="s">
        <v>465</v>
      </c>
      <c r="I308" s="120" t="s">
        <v>922</v>
      </c>
      <c r="J308" s="120"/>
      <c r="K308" s="120" t="s">
        <v>984</v>
      </c>
      <c r="L308" s="120"/>
      <c r="M308" s="120">
        <v>276</v>
      </c>
      <c r="N308" s="121">
        <v>40674</v>
      </c>
      <c r="O308" s="120" t="s">
        <v>795</v>
      </c>
      <c r="P308" s="142">
        <v>13494.279999999999</v>
      </c>
      <c r="Q308" s="120" t="s">
        <v>141</v>
      </c>
      <c r="R308" s="123">
        <v>160</v>
      </c>
      <c r="S308" s="121">
        <v>40694</v>
      </c>
      <c r="T308" s="121">
        <v>40710</v>
      </c>
      <c r="U308" s="120" t="s">
        <v>355</v>
      </c>
      <c r="V308" s="120"/>
      <c r="W308" s="124">
        <v>0.1</v>
      </c>
      <c r="X308" s="125">
        <f t="shared" si="20"/>
        <v>112.45233333333333</v>
      </c>
      <c r="Y308" s="126">
        <f t="shared" si="21"/>
        <v>6072.4259999999995</v>
      </c>
      <c r="Z308" s="127"/>
    </row>
    <row r="309" spans="3:26" s="115" customFormat="1" ht="26.25" thickBot="1" x14ac:dyDescent="0.25">
      <c r="C309" s="116">
        <v>290</v>
      </c>
      <c r="D309" s="117">
        <v>1241</v>
      </c>
      <c r="E309" s="118">
        <v>124106</v>
      </c>
      <c r="F309" s="119" t="s">
        <v>37</v>
      </c>
      <c r="G309" s="120" t="s">
        <v>985</v>
      </c>
      <c r="H309" s="120" t="s">
        <v>465</v>
      </c>
      <c r="I309" s="120" t="s">
        <v>986</v>
      </c>
      <c r="J309" s="120" t="s">
        <v>987</v>
      </c>
      <c r="K309" s="120" t="s">
        <v>803</v>
      </c>
      <c r="L309" s="120" t="s">
        <v>877</v>
      </c>
      <c r="M309" s="120">
        <v>276</v>
      </c>
      <c r="N309" s="121">
        <v>40674</v>
      </c>
      <c r="O309" s="120" t="s">
        <v>795</v>
      </c>
      <c r="P309" s="142">
        <v>3172.6</v>
      </c>
      <c r="Q309" s="120" t="s">
        <v>141</v>
      </c>
      <c r="R309" s="123">
        <v>160</v>
      </c>
      <c r="S309" s="121">
        <v>40694</v>
      </c>
      <c r="T309" s="121">
        <v>40710</v>
      </c>
      <c r="U309" s="120" t="s">
        <v>355</v>
      </c>
      <c r="V309" s="120"/>
      <c r="W309" s="124">
        <v>0.1</v>
      </c>
      <c r="X309" s="125">
        <f t="shared" si="20"/>
        <v>26.438333333333333</v>
      </c>
      <c r="Y309" s="126">
        <f t="shared" si="21"/>
        <v>1427.67</v>
      </c>
      <c r="Z309" s="127"/>
    </row>
    <row r="310" spans="3:26" s="115" customFormat="1" ht="39" thickTop="1" x14ac:dyDescent="0.2">
      <c r="C310" s="103">
        <v>291</v>
      </c>
      <c r="D310" s="117">
        <v>1241</v>
      </c>
      <c r="E310" s="118">
        <v>124106</v>
      </c>
      <c r="F310" s="119" t="s">
        <v>37</v>
      </c>
      <c r="G310" s="120" t="s">
        <v>988</v>
      </c>
      <c r="H310" s="120" t="s">
        <v>465</v>
      </c>
      <c r="I310" s="120" t="s">
        <v>866</v>
      </c>
      <c r="J310" s="120" t="s">
        <v>867</v>
      </c>
      <c r="K310" s="120" t="s">
        <v>806</v>
      </c>
      <c r="L310" s="120"/>
      <c r="M310" s="120">
        <v>276</v>
      </c>
      <c r="N310" s="121">
        <v>40674</v>
      </c>
      <c r="O310" s="120" t="s">
        <v>795</v>
      </c>
      <c r="P310" s="129">
        <v>2679.6</v>
      </c>
      <c r="Q310" s="120" t="s">
        <v>141</v>
      </c>
      <c r="R310" s="123">
        <v>160</v>
      </c>
      <c r="S310" s="121">
        <v>40694</v>
      </c>
      <c r="T310" s="121">
        <v>40710</v>
      </c>
      <c r="U310" s="120" t="s">
        <v>355</v>
      </c>
      <c r="V310" s="120"/>
      <c r="W310" s="124">
        <v>0.1</v>
      </c>
      <c r="X310" s="125">
        <f t="shared" si="20"/>
        <v>22.33</v>
      </c>
      <c r="Y310" s="126">
        <f t="shared" si="21"/>
        <v>1205.82</v>
      </c>
      <c r="Z310" s="127"/>
    </row>
    <row r="311" spans="3:26" s="115" customFormat="1" ht="39" thickBot="1" x14ac:dyDescent="0.25">
      <c r="C311" s="116">
        <v>292</v>
      </c>
      <c r="D311" s="117">
        <v>1241</v>
      </c>
      <c r="E311" s="118">
        <v>124106</v>
      </c>
      <c r="F311" s="119" t="s">
        <v>37</v>
      </c>
      <c r="G311" s="120" t="s">
        <v>989</v>
      </c>
      <c r="H311" s="120" t="s">
        <v>465</v>
      </c>
      <c r="I311" s="120" t="s">
        <v>866</v>
      </c>
      <c r="J311" s="120" t="s">
        <v>867</v>
      </c>
      <c r="K311" s="120" t="s">
        <v>806</v>
      </c>
      <c r="L311" s="120"/>
      <c r="M311" s="120">
        <v>276</v>
      </c>
      <c r="N311" s="121">
        <v>40674</v>
      </c>
      <c r="O311" s="120" t="s">
        <v>795</v>
      </c>
      <c r="P311" s="129">
        <v>2679.6</v>
      </c>
      <c r="Q311" s="120" t="s">
        <v>141</v>
      </c>
      <c r="R311" s="123">
        <v>160</v>
      </c>
      <c r="S311" s="121">
        <v>40694</v>
      </c>
      <c r="T311" s="121">
        <v>40710</v>
      </c>
      <c r="U311" s="120" t="s">
        <v>355</v>
      </c>
      <c r="V311" s="120"/>
      <c r="W311" s="124">
        <v>0.1</v>
      </c>
      <c r="X311" s="125">
        <f t="shared" si="20"/>
        <v>22.33</v>
      </c>
      <c r="Y311" s="126">
        <f t="shared" si="21"/>
        <v>1205.82</v>
      </c>
      <c r="Z311" s="127"/>
    </row>
    <row r="312" spans="3:26" s="115" customFormat="1" ht="39" thickTop="1" x14ac:dyDescent="0.2">
      <c r="C312" s="103">
        <v>293</v>
      </c>
      <c r="D312" s="117">
        <v>1241</v>
      </c>
      <c r="E312" s="118">
        <v>124106</v>
      </c>
      <c r="F312" s="119" t="s">
        <v>37</v>
      </c>
      <c r="G312" s="120" t="s">
        <v>990</v>
      </c>
      <c r="H312" s="120" t="s">
        <v>199</v>
      </c>
      <c r="I312" s="120" t="s">
        <v>991</v>
      </c>
      <c r="J312" s="120" t="s">
        <v>975</v>
      </c>
      <c r="K312" s="120" t="s">
        <v>992</v>
      </c>
      <c r="L312" s="120" t="s">
        <v>993</v>
      </c>
      <c r="M312" s="120">
        <v>275</v>
      </c>
      <c r="N312" s="121">
        <v>40674</v>
      </c>
      <c r="O312" s="120" t="s">
        <v>795</v>
      </c>
      <c r="P312" s="156">
        <v>10669.679999999998</v>
      </c>
      <c r="Q312" s="142" t="s">
        <v>141</v>
      </c>
      <c r="R312" s="123">
        <v>160</v>
      </c>
      <c r="S312" s="121">
        <v>40694</v>
      </c>
      <c r="T312" s="121">
        <v>40710</v>
      </c>
      <c r="U312" s="120" t="s">
        <v>200</v>
      </c>
      <c r="V312" s="120"/>
      <c r="W312" s="124">
        <v>0.1</v>
      </c>
      <c r="X312" s="125">
        <f t="shared" si="20"/>
        <v>88.913999999999987</v>
      </c>
      <c r="Y312" s="126">
        <f t="shared" si="21"/>
        <v>4801.3559999999998</v>
      </c>
      <c r="Z312" s="127"/>
    </row>
    <row r="313" spans="3:26" s="115" customFormat="1" ht="26.25" thickBot="1" x14ac:dyDescent="0.25">
      <c r="C313" s="116">
        <v>294</v>
      </c>
      <c r="D313" s="117">
        <v>1241</v>
      </c>
      <c r="E313" s="118">
        <v>124106</v>
      </c>
      <c r="F313" s="119" t="s">
        <v>37</v>
      </c>
      <c r="G313" s="120" t="s">
        <v>994</v>
      </c>
      <c r="H313" s="120" t="s">
        <v>199</v>
      </c>
      <c r="I313" s="120" t="s">
        <v>922</v>
      </c>
      <c r="J313" s="120"/>
      <c r="K313" s="120" t="s">
        <v>995</v>
      </c>
      <c r="L313" s="120"/>
      <c r="M313" s="120">
        <v>275</v>
      </c>
      <c r="N313" s="121">
        <v>40674</v>
      </c>
      <c r="O313" s="120" t="s">
        <v>795</v>
      </c>
      <c r="P313" s="156">
        <v>4667.8399999999992</v>
      </c>
      <c r="Q313" s="142" t="s">
        <v>141</v>
      </c>
      <c r="R313" s="123">
        <v>160</v>
      </c>
      <c r="S313" s="121">
        <v>40694</v>
      </c>
      <c r="T313" s="121">
        <v>40710</v>
      </c>
      <c r="U313" s="120" t="s">
        <v>200</v>
      </c>
      <c r="V313" s="120"/>
      <c r="W313" s="124">
        <v>0.1</v>
      </c>
      <c r="X313" s="125">
        <f t="shared" si="20"/>
        <v>38.898666666666664</v>
      </c>
      <c r="Y313" s="126">
        <f t="shared" si="21"/>
        <v>2100.5279999999998</v>
      </c>
      <c r="Z313" s="127"/>
    </row>
    <row r="314" spans="3:26" s="115" customFormat="1" ht="26.25" thickTop="1" x14ac:dyDescent="0.2">
      <c r="C314" s="103">
        <v>295</v>
      </c>
      <c r="D314" s="117">
        <v>1241</v>
      </c>
      <c r="E314" s="118">
        <v>124106</v>
      </c>
      <c r="F314" s="119" t="s">
        <v>37</v>
      </c>
      <c r="G314" s="120" t="s">
        <v>996</v>
      </c>
      <c r="H314" s="120" t="s">
        <v>199</v>
      </c>
      <c r="I314" s="120" t="s">
        <v>922</v>
      </c>
      <c r="J314" s="120"/>
      <c r="K314" s="120" t="s">
        <v>995</v>
      </c>
      <c r="L314" s="120"/>
      <c r="M314" s="120">
        <v>275</v>
      </c>
      <c r="N314" s="121">
        <v>40674</v>
      </c>
      <c r="O314" s="120" t="s">
        <v>795</v>
      </c>
      <c r="P314" s="156">
        <v>4667.8399999999992</v>
      </c>
      <c r="Q314" s="142" t="s">
        <v>141</v>
      </c>
      <c r="R314" s="123">
        <v>160</v>
      </c>
      <c r="S314" s="121">
        <v>40694</v>
      </c>
      <c r="T314" s="121">
        <v>40710</v>
      </c>
      <c r="U314" s="120" t="s">
        <v>200</v>
      </c>
      <c r="V314" s="120"/>
      <c r="W314" s="124">
        <v>0.1</v>
      </c>
      <c r="X314" s="125">
        <f t="shared" si="20"/>
        <v>38.898666666666664</v>
      </c>
      <c r="Y314" s="126">
        <f t="shared" si="21"/>
        <v>2100.5279999999998</v>
      </c>
      <c r="Z314" s="127"/>
    </row>
    <row r="315" spans="3:26" s="115" customFormat="1" ht="51.75" thickBot="1" x14ac:dyDescent="0.25">
      <c r="C315" s="116">
        <v>296</v>
      </c>
      <c r="D315" s="117">
        <v>1241</v>
      </c>
      <c r="E315" s="118">
        <v>124106</v>
      </c>
      <c r="F315" s="119" t="s">
        <v>37</v>
      </c>
      <c r="G315" s="120" t="s">
        <v>997</v>
      </c>
      <c r="H315" s="120" t="s">
        <v>998</v>
      </c>
      <c r="I315" s="120" t="s">
        <v>937</v>
      </c>
      <c r="J315" s="120" t="s">
        <v>918</v>
      </c>
      <c r="K315" s="120" t="s">
        <v>999</v>
      </c>
      <c r="L315" s="120" t="s">
        <v>1000</v>
      </c>
      <c r="M315" s="120">
        <v>275</v>
      </c>
      <c r="N315" s="121">
        <v>40674</v>
      </c>
      <c r="O315" s="120" t="s">
        <v>795</v>
      </c>
      <c r="P315" s="156">
        <v>6247.7599999999993</v>
      </c>
      <c r="Q315" s="142" t="s">
        <v>141</v>
      </c>
      <c r="R315" s="123">
        <v>160</v>
      </c>
      <c r="S315" s="121">
        <v>40694</v>
      </c>
      <c r="T315" s="121">
        <v>40710</v>
      </c>
      <c r="U315" s="120" t="s">
        <v>200</v>
      </c>
      <c r="V315" s="120"/>
      <c r="W315" s="124">
        <v>0.1</v>
      </c>
      <c r="X315" s="125">
        <f t="shared" si="20"/>
        <v>52.06466666666666</v>
      </c>
      <c r="Y315" s="126">
        <f t="shared" si="21"/>
        <v>2811.4919999999997</v>
      </c>
      <c r="Z315" s="127"/>
    </row>
    <row r="316" spans="3:26" s="115" customFormat="1" ht="26.25" thickTop="1" x14ac:dyDescent="0.2">
      <c r="C316" s="103">
        <v>297</v>
      </c>
      <c r="D316" s="117">
        <v>1241</v>
      </c>
      <c r="E316" s="118">
        <v>124106</v>
      </c>
      <c r="F316" s="119" t="s">
        <v>37</v>
      </c>
      <c r="G316" s="120" t="s">
        <v>1001</v>
      </c>
      <c r="H316" s="120" t="s">
        <v>998</v>
      </c>
      <c r="I316" s="120" t="s">
        <v>884</v>
      </c>
      <c r="J316" s="120" t="s">
        <v>885</v>
      </c>
      <c r="K316" s="120" t="s">
        <v>1002</v>
      </c>
      <c r="L316" s="120"/>
      <c r="M316" s="120">
        <v>275</v>
      </c>
      <c r="N316" s="121">
        <v>40674</v>
      </c>
      <c r="O316" s="120" t="s">
        <v>795</v>
      </c>
      <c r="P316" s="156">
        <v>2888.3999999999996</v>
      </c>
      <c r="Q316" s="142" t="s">
        <v>141</v>
      </c>
      <c r="R316" s="123">
        <v>160</v>
      </c>
      <c r="S316" s="121">
        <v>40694</v>
      </c>
      <c r="T316" s="121">
        <v>40710</v>
      </c>
      <c r="U316" s="120" t="s">
        <v>200</v>
      </c>
      <c r="V316" s="120"/>
      <c r="W316" s="124">
        <v>0.1</v>
      </c>
      <c r="X316" s="125">
        <f t="shared" si="20"/>
        <v>24.069999999999997</v>
      </c>
      <c r="Y316" s="126">
        <f t="shared" si="21"/>
        <v>1299.78</v>
      </c>
      <c r="Z316" s="127"/>
    </row>
    <row r="317" spans="3:26" s="115" customFormat="1" ht="51.75" thickBot="1" x14ac:dyDescent="0.25">
      <c r="C317" s="116">
        <v>298</v>
      </c>
      <c r="D317" s="117">
        <v>1241</v>
      </c>
      <c r="E317" s="118">
        <v>124106</v>
      </c>
      <c r="F317" s="119" t="s">
        <v>37</v>
      </c>
      <c r="G317" s="120" t="s">
        <v>1003</v>
      </c>
      <c r="H317" s="120" t="s">
        <v>1004</v>
      </c>
      <c r="I317" s="120" t="s">
        <v>937</v>
      </c>
      <c r="J317" s="120" t="s">
        <v>918</v>
      </c>
      <c r="K317" s="120" t="s">
        <v>999</v>
      </c>
      <c r="L317" s="120" t="s">
        <v>1000</v>
      </c>
      <c r="M317" s="120">
        <v>275</v>
      </c>
      <c r="N317" s="121">
        <v>40674</v>
      </c>
      <c r="O317" s="120" t="s">
        <v>795</v>
      </c>
      <c r="P317" s="156">
        <v>6247.7599999999993</v>
      </c>
      <c r="Q317" s="142" t="s">
        <v>141</v>
      </c>
      <c r="R317" s="123">
        <v>160</v>
      </c>
      <c r="S317" s="121">
        <v>40694</v>
      </c>
      <c r="T317" s="121">
        <v>40710</v>
      </c>
      <c r="U317" s="120" t="s">
        <v>200</v>
      </c>
      <c r="V317" s="120"/>
      <c r="W317" s="124">
        <v>0.1</v>
      </c>
      <c r="X317" s="125">
        <f t="shared" si="20"/>
        <v>52.06466666666666</v>
      </c>
      <c r="Y317" s="126">
        <f t="shared" si="21"/>
        <v>2811.4919999999997</v>
      </c>
      <c r="Z317" s="127"/>
    </row>
    <row r="318" spans="3:26" s="115" customFormat="1" ht="26.25" thickTop="1" x14ac:dyDescent="0.2">
      <c r="C318" s="103">
        <v>299</v>
      </c>
      <c r="D318" s="117">
        <v>1241</v>
      </c>
      <c r="E318" s="118">
        <v>124106</v>
      </c>
      <c r="F318" s="119" t="s">
        <v>37</v>
      </c>
      <c r="G318" s="120" t="s">
        <v>1005</v>
      </c>
      <c r="H318" s="120" t="s">
        <v>1004</v>
      </c>
      <c r="I318" s="120" t="s">
        <v>884</v>
      </c>
      <c r="J318" s="120" t="s">
        <v>885</v>
      </c>
      <c r="K318" s="120" t="s">
        <v>1002</v>
      </c>
      <c r="L318" s="120"/>
      <c r="M318" s="120">
        <v>275</v>
      </c>
      <c r="N318" s="121">
        <v>40674</v>
      </c>
      <c r="O318" s="120" t="s">
        <v>795</v>
      </c>
      <c r="P318" s="156">
        <v>2888.3999999999996</v>
      </c>
      <c r="Q318" s="142" t="s">
        <v>141</v>
      </c>
      <c r="R318" s="123">
        <v>160</v>
      </c>
      <c r="S318" s="121">
        <v>40694</v>
      </c>
      <c r="T318" s="121">
        <v>40710</v>
      </c>
      <c r="U318" s="120" t="s">
        <v>200</v>
      </c>
      <c r="V318" s="120"/>
      <c r="W318" s="124">
        <v>0.1</v>
      </c>
      <c r="X318" s="125">
        <f t="shared" si="20"/>
        <v>24.069999999999997</v>
      </c>
      <c r="Y318" s="126">
        <f t="shared" si="21"/>
        <v>1299.78</v>
      </c>
      <c r="Z318" s="127"/>
    </row>
    <row r="319" spans="3:26" s="115" customFormat="1" ht="51.75" thickBot="1" x14ac:dyDescent="0.25">
      <c r="C319" s="116">
        <v>300</v>
      </c>
      <c r="D319" s="117">
        <v>1241</v>
      </c>
      <c r="E319" s="118">
        <v>124106</v>
      </c>
      <c r="F319" s="119" t="s">
        <v>37</v>
      </c>
      <c r="G319" s="120" t="s">
        <v>1006</v>
      </c>
      <c r="H319" s="120" t="s">
        <v>1007</v>
      </c>
      <c r="I319" s="120" t="s">
        <v>937</v>
      </c>
      <c r="J319" s="120" t="s">
        <v>1008</v>
      </c>
      <c r="K319" s="120" t="s">
        <v>999</v>
      </c>
      <c r="L319" s="120" t="s">
        <v>1009</v>
      </c>
      <c r="M319" s="120">
        <v>275</v>
      </c>
      <c r="N319" s="121">
        <v>40674</v>
      </c>
      <c r="O319" s="120" t="s">
        <v>795</v>
      </c>
      <c r="P319" s="156">
        <v>6247.7599999999993</v>
      </c>
      <c r="Q319" s="142" t="s">
        <v>141</v>
      </c>
      <c r="R319" s="123">
        <v>160</v>
      </c>
      <c r="S319" s="121">
        <v>40694</v>
      </c>
      <c r="T319" s="121">
        <v>40710</v>
      </c>
      <c r="U319" s="120" t="s">
        <v>200</v>
      </c>
      <c r="V319" s="120"/>
      <c r="W319" s="124">
        <v>0.1</v>
      </c>
      <c r="X319" s="125">
        <f t="shared" si="20"/>
        <v>52.06466666666666</v>
      </c>
      <c r="Y319" s="126">
        <f t="shared" si="21"/>
        <v>2811.4919999999997</v>
      </c>
      <c r="Z319" s="127"/>
    </row>
    <row r="320" spans="3:26" s="115" customFormat="1" ht="26.25" thickTop="1" x14ac:dyDescent="0.2">
      <c r="C320" s="103">
        <v>301</v>
      </c>
      <c r="D320" s="117">
        <v>1241</v>
      </c>
      <c r="E320" s="118">
        <v>124106</v>
      </c>
      <c r="F320" s="119" t="s">
        <v>37</v>
      </c>
      <c r="G320" s="120" t="s">
        <v>1010</v>
      </c>
      <c r="H320" s="120" t="s">
        <v>1007</v>
      </c>
      <c r="I320" s="120" t="s">
        <v>884</v>
      </c>
      <c r="J320" s="120" t="s">
        <v>885</v>
      </c>
      <c r="K320" s="120" t="s">
        <v>1002</v>
      </c>
      <c r="L320" s="120"/>
      <c r="M320" s="120">
        <v>275</v>
      </c>
      <c r="N320" s="121">
        <v>40674</v>
      </c>
      <c r="O320" s="120" t="s">
        <v>795</v>
      </c>
      <c r="P320" s="156">
        <v>2888.3999999999996</v>
      </c>
      <c r="Q320" s="142" t="s">
        <v>141</v>
      </c>
      <c r="R320" s="123">
        <v>160</v>
      </c>
      <c r="S320" s="121">
        <v>40694</v>
      </c>
      <c r="T320" s="121">
        <v>40710</v>
      </c>
      <c r="U320" s="120" t="s">
        <v>200</v>
      </c>
      <c r="V320" s="120"/>
      <c r="W320" s="124">
        <v>0.1</v>
      </c>
      <c r="X320" s="125">
        <f t="shared" si="20"/>
        <v>24.069999999999997</v>
      </c>
      <c r="Y320" s="126">
        <f t="shared" si="21"/>
        <v>1299.78</v>
      </c>
      <c r="Z320" s="127"/>
    </row>
    <row r="321" spans="3:26" s="115" customFormat="1" ht="51.75" thickBot="1" x14ac:dyDescent="0.25">
      <c r="C321" s="116">
        <v>302</v>
      </c>
      <c r="D321" s="117">
        <v>1241</v>
      </c>
      <c r="E321" s="118">
        <v>124106</v>
      </c>
      <c r="F321" s="119" t="s">
        <v>37</v>
      </c>
      <c r="G321" s="120" t="s">
        <v>1011</v>
      </c>
      <c r="H321" s="120" t="s">
        <v>1012</v>
      </c>
      <c r="I321" s="120" t="s">
        <v>937</v>
      </c>
      <c r="J321" s="120" t="s">
        <v>918</v>
      </c>
      <c r="K321" s="120" t="s">
        <v>1013</v>
      </c>
      <c r="L321" s="120" t="s">
        <v>1000</v>
      </c>
      <c r="M321" s="120">
        <v>275</v>
      </c>
      <c r="N321" s="121">
        <v>40674</v>
      </c>
      <c r="O321" s="120" t="s">
        <v>795</v>
      </c>
      <c r="P321" s="156">
        <v>9626.84</v>
      </c>
      <c r="Q321" s="142" t="s">
        <v>141</v>
      </c>
      <c r="R321" s="123">
        <v>160</v>
      </c>
      <c r="S321" s="121">
        <v>40694</v>
      </c>
      <c r="T321" s="121">
        <v>40710</v>
      </c>
      <c r="U321" s="120" t="s">
        <v>200</v>
      </c>
      <c r="V321" s="120"/>
      <c r="W321" s="124">
        <v>0.1</v>
      </c>
      <c r="X321" s="125">
        <f t="shared" si="20"/>
        <v>80.223666666666674</v>
      </c>
      <c r="Y321" s="126">
        <f t="shared" si="21"/>
        <v>4332.0780000000004</v>
      </c>
      <c r="Z321" s="127"/>
    </row>
    <row r="322" spans="3:26" s="115" customFormat="1" ht="26.25" thickTop="1" x14ac:dyDescent="0.2">
      <c r="C322" s="103">
        <v>303</v>
      </c>
      <c r="D322" s="117">
        <v>1241</v>
      </c>
      <c r="E322" s="118">
        <v>124106</v>
      </c>
      <c r="F322" s="119" t="s">
        <v>37</v>
      </c>
      <c r="G322" s="120" t="s">
        <v>1014</v>
      </c>
      <c r="H322" s="120" t="s">
        <v>1012</v>
      </c>
      <c r="I322" s="120" t="s">
        <v>884</v>
      </c>
      <c r="J322" s="120" t="s">
        <v>885</v>
      </c>
      <c r="K322" s="120" t="s">
        <v>920</v>
      </c>
      <c r="L322" s="120"/>
      <c r="M322" s="120">
        <v>275</v>
      </c>
      <c r="N322" s="121">
        <v>40674</v>
      </c>
      <c r="O322" s="120" t="s">
        <v>795</v>
      </c>
      <c r="P322" s="156">
        <v>2888.3999999999996</v>
      </c>
      <c r="Q322" s="142" t="s">
        <v>141</v>
      </c>
      <c r="R322" s="123">
        <v>160</v>
      </c>
      <c r="S322" s="121">
        <v>40694</v>
      </c>
      <c r="T322" s="121">
        <v>40710</v>
      </c>
      <c r="U322" s="120" t="s">
        <v>200</v>
      </c>
      <c r="V322" s="120"/>
      <c r="W322" s="124">
        <v>0.1</v>
      </c>
      <c r="X322" s="125">
        <f t="shared" si="20"/>
        <v>24.069999999999997</v>
      </c>
      <c r="Y322" s="126">
        <f t="shared" si="21"/>
        <v>1299.78</v>
      </c>
      <c r="Z322" s="127"/>
    </row>
    <row r="323" spans="3:26" s="115" customFormat="1" ht="26.25" thickBot="1" x14ac:dyDescent="0.25">
      <c r="C323" s="116">
        <v>304</v>
      </c>
      <c r="D323" s="117">
        <v>1241</v>
      </c>
      <c r="E323" s="118">
        <v>124106</v>
      </c>
      <c r="F323" s="119" t="s">
        <v>37</v>
      </c>
      <c r="G323" s="120" t="s">
        <v>1015</v>
      </c>
      <c r="H323" s="120" t="s">
        <v>1016</v>
      </c>
      <c r="I323" s="120" t="s">
        <v>1017</v>
      </c>
      <c r="J323" s="120"/>
      <c r="K323" s="120" t="s">
        <v>1018</v>
      </c>
      <c r="L323" s="120"/>
      <c r="M323" s="120">
        <v>286</v>
      </c>
      <c r="N323" s="121">
        <v>40676</v>
      </c>
      <c r="O323" s="120" t="s">
        <v>795</v>
      </c>
      <c r="P323" s="142">
        <v>22386.84</v>
      </c>
      <c r="Q323" s="142" t="s">
        <v>141</v>
      </c>
      <c r="R323" s="123">
        <v>160</v>
      </c>
      <c r="S323" s="121">
        <v>40694</v>
      </c>
      <c r="T323" s="121">
        <v>40710</v>
      </c>
      <c r="U323" s="120" t="s">
        <v>53</v>
      </c>
      <c r="V323" s="120"/>
      <c r="W323" s="124">
        <v>0.1</v>
      </c>
      <c r="X323" s="125">
        <f t="shared" si="20"/>
        <v>186.55700000000002</v>
      </c>
      <c r="Y323" s="126">
        <f t="shared" si="21"/>
        <v>10074.078000000001</v>
      </c>
      <c r="Z323" s="127"/>
    </row>
    <row r="324" spans="3:26" s="115" customFormat="1" ht="26.25" thickTop="1" x14ac:dyDescent="0.2">
      <c r="C324" s="103">
        <v>305</v>
      </c>
      <c r="D324" s="117">
        <v>1241</v>
      </c>
      <c r="E324" s="118">
        <v>124106</v>
      </c>
      <c r="F324" s="119" t="s">
        <v>37</v>
      </c>
      <c r="G324" s="120" t="s">
        <v>1019</v>
      </c>
      <c r="H324" s="120" t="s">
        <v>1016</v>
      </c>
      <c r="I324" s="120" t="s">
        <v>884</v>
      </c>
      <c r="J324" s="120" t="s">
        <v>1020</v>
      </c>
      <c r="K324" s="120" t="s">
        <v>1021</v>
      </c>
      <c r="L324" s="120"/>
      <c r="M324" s="120">
        <v>286</v>
      </c>
      <c r="N324" s="121">
        <v>40676</v>
      </c>
      <c r="O324" s="120" t="s">
        <v>795</v>
      </c>
      <c r="P324" s="129">
        <v>4515.88</v>
      </c>
      <c r="Q324" s="142" t="s">
        <v>141</v>
      </c>
      <c r="R324" s="123">
        <v>160</v>
      </c>
      <c r="S324" s="121">
        <v>40694</v>
      </c>
      <c r="T324" s="121">
        <v>40710</v>
      </c>
      <c r="U324" s="120" t="s">
        <v>53</v>
      </c>
      <c r="V324" s="120"/>
      <c r="W324" s="124">
        <v>0.1</v>
      </c>
      <c r="X324" s="125">
        <f t="shared" si="20"/>
        <v>37.632333333333335</v>
      </c>
      <c r="Y324" s="126">
        <f t="shared" si="21"/>
        <v>2032.1460000000002</v>
      </c>
      <c r="Z324" s="127"/>
    </row>
    <row r="325" spans="3:26" s="115" customFormat="1" ht="26.25" thickBot="1" x14ac:dyDescent="0.25">
      <c r="C325" s="116">
        <v>306</v>
      </c>
      <c r="D325" s="117">
        <v>1241</v>
      </c>
      <c r="E325" s="118">
        <v>124106</v>
      </c>
      <c r="F325" s="119" t="s">
        <v>37</v>
      </c>
      <c r="G325" s="120" t="s">
        <v>1022</v>
      </c>
      <c r="H325" s="120" t="s">
        <v>1016</v>
      </c>
      <c r="I325" s="120" t="s">
        <v>1023</v>
      </c>
      <c r="J325" s="120" t="s">
        <v>1024</v>
      </c>
      <c r="K325" s="120" t="s">
        <v>914</v>
      </c>
      <c r="L325" s="120"/>
      <c r="M325" s="120">
        <v>286</v>
      </c>
      <c r="N325" s="121">
        <v>40676</v>
      </c>
      <c r="O325" s="120" t="s">
        <v>795</v>
      </c>
      <c r="P325" s="129">
        <v>6502.9599999999991</v>
      </c>
      <c r="Q325" s="142" t="s">
        <v>141</v>
      </c>
      <c r="R325" s="123">
        <v>160</v>
      </c>
      <c r="S325" s="121">
        <v>40694</v>
      </c>
      <c r="T325" s="121">
        <v>40710</v>
      </c>
      <c r="U325" s="120" t="s">
        <v>53</v>
      </c>
      <c r="V325" s="120"/>
      <c r="W325" s="124">
        <v>0.1</v>
      </c>
      <c r="X325" s="125">
        <f t="shared" si="20"/>
        <v>54.191333333333326</v>
      </c>
      <c r="Y325" s="126">
        <f t="shared" si="21"/>
        <v>2926.3319999999999</v>
      </c>
      <c r="Z325" s="127"/>
    </row>
    <row r="326" spans="3:26" s="115" customFormat="1" ht="39" thickTop="1" x14ac:dyDescent="0.2">
      <c r="C326" s="103">
        <v>307</v>
      </c>
      <c r="D326" s="117">
        <v>1241</v>
      </c>
      <c r="E326" s="118">
        <v>124106</v>
      </c>
      <c r="F326" s="119" t="s">
        <v>37</v>
      </c>
      <c r="G326" s="120" t="s">
        <v>1025</v>
      </c>
      <c r="H326" s="120" t="s">
        <v>1016</v>
      </c>
      <c r="I326" s="120" t="s">
        <v>1026</v>
      </c>
      <c r="J326" s="120" t="s">
        <v>1027</v>
      </c>
      <c r="K326" s="120" t="s">
        <v>928</v>
      </c>
      <c r="L326" s="120"/>
      <c r="M326" s="120">
        <v>286</v>
      </c>
      <c r="N326" s="121">
        <v>40676</v>
      </c>
      <c r="O326" s="120" t="s">
        <v>795</v>
      </c>
      <c r="P326" s="129">
        <v>2418.6</v>
      </c>
      <c r="Q326" s="142" t="s">
        <v>141</v>
      </c>
      <c r="R326" s="123">
        <v>160</v>
      </c>
      <c r="S326" s="121">
        <v>40694</v>
      </c>
      <c r="T326" s="121">
        <v>40710</v>
      </c>
      <c r="U326" s="120" t="s">
        <v>53</v>
      </c>
      <c r="V326" s="120"/>
      <c r="W326" s="124">
        <v>0.1</v>
      </c>
      <c r="X326" s="125">
        <f t="shared" si="20"/>
        <v>20.155000000000001</v>
      </c>
      <c r="Y326" s="126">
        <f t="shared" si="21"/>
        <v>1088.3700000000001</v>
      </c>
      <c r="Z326" s="127"/>
    </row>
    <row r="327" spans="3:26" s="115" customFormat="1" ht="39" thickBot="1" x14ac:dyDescent="0.25">
      <c r="C327" s="116">
        <v>308</v>
      </c>
      <c r="D327" s="117">
        <v>1241</v>
      </c>
      <c r="E327" s="118">
        <v>124106</v>
      </c>
      <c r="F327" s="119" t="s">
        <v>37</v>
      </c>
      <c r="G327" s="120" t="s">
        <v>1028</v>
      </c>
      <c r="H327" s="120" t="s">
        <v>1029</v>
      </c>
      <c r="I327" s="120" t="s">
        <v>1030</v>
      </c>
      <c r="J327" s="120" t="s">
        <v>1031</v>
      </c>
      <c r="K327" s="120" t="s">
        <v>999</v>
      </c>
      <c r="L327" s="120"/>
      <c r="M327" s="120">
        <v>286</v>
      </c>
      <c r="N327" s="121">
        <v>40676</v>
      </c>
      <c r="O327" s="120" t="s">
        <v>795</v>
      </c>
      <c r="P327" s="129">
        <v>21482.039999999997</v>
      </c>
      <c r="Q327" s="142" t="s">
        <v>141</v>
      </c>
      <c r="R327" s="123">
        <v>160</v>
      </c>
      <c r="S327" s="121">
        <v>40694</v>
      </c>
      <c r="T327" s="121">
        <v>40710</v>
      </c>
      <c r="U327" s="120" t="s">
        <v>53</v>
      </c>
      <c r="V327" s="120"/>
      <c r="W327" s="124">
        <v>0.1</v>
      </c>
      <c r="X327" s="125">
        <f t="shared" si="20"/>
        <v>179.01699999999997</v>
      </c>
      <c r="Y327" s="126">
        <f t="shared" si="21"/>
        <v>9666.9179999999978</v>
      </c>
      <c r="Z327" s="127"/>
    </row>
    <row r="328" spans="3:26" s="115" customFormat="1" ht="26.25" thickTop="1" x14ac:dyDescent="0.2">
      <c r="C328" s="103">
        <v>309</v>
      </c>
      <c r="D328" s="117">
        <v>1241</v>
      </c>
      <c r="E328" s="118">
        <v>124106</v>
      </c>
      <c r="F328" s="119" t="s">
        <v>37</v>
      </c>
      <c r="G328" s="120" t="s">
        <v>1032</v>
      </c>
      <c r="H328" s="120" t="s">
        <v>1033</v>
      </c>
      <c r="I328" s="120" t="s">
        <v>884</v>
      </c>
      <c r="J328" s="120" t="s">
        <v>1034</v>
      </c>
      <c r="K328" s="120" t="s">
        <v>920</v>
      </c>
      <c r="L328" s="120"/>
      <c r="M328" s="120">
        <v>286</v>
      </c>
      <c r="N328" s="121">
        <v>40676</v>
      </c>
      <c r="O328" s="120" t="s">
        <v>795</v>
      </c>
      <c r="P328" s="129">
        <v>3843.08</v>
      </c>
      <c r="Q328" s="142" t="s">
        <v>141</v>
      </c>
      <c r="R328" s="123">
        <v>160</v>
      </c>
      <c r="S328" s="121">
        <v>40694</v>
      </c>
      <c r="T328" s="121">
        <v>40710</v>
      </c>
      <c r="U328" s="120" t="s">
        <v>53</v>
      </c>
      <c r="V328" s="120"/>
      <c r="W328" s="124">
        <v>0.1</v>
      </c>
      <c r="X328" s="125">
        <f t="shared" si="20"/>
        <v>32.025666666666666</v>
      </c>
      <c r="Y328" s="126">
        <f t="shared" si="21"/>
        <v>1729.386</v>
      </c>
      <c r="Z328" s="127"/>
    </row>
    <row r="329" spans="3:26" s="115" customFormat="1" ht="26.25" thickBot="1" x14ac:dyDescent="0.25">
      <c r="C329" s="116">
        <v>310</v>
      </c>
      <c r="D329" s="117">
        <v>1241</v>
      </c>
      <c r="E329" s="118">
        <v>124106</v>
      </c>
      <c r="F329" s="119" t="s">
        <v>37</v>
      </c>
      <c r="G329" s="120" t="s">
        <v>1035</v>
      </c>
      <c r="H329" s="120" t="s">
        <v>1036</v>
      </c>
      <c r="I329" s="120" t="s">
        <v>1026</v>
      </c>
      <c r="J329" s="120" t="s">
        <v>927</v>
      </c>
      <c r="K329" s="120" t="s">
        <v>928</v>
      </c>
      <c r="L329" s="120" t="s">
        <v>1037</v>
      </c>
      <c r="M329" s="120">
        <v>286</v>
      </c>
      <c r="N329" s="121">
        <v>40676</v>
      </c>
      <c r="O329" s="120" t="s">
        <v>795</v>
      </c>
      <c r="P329" s="129">
        <v>2418.6</v>
      </c>
      <c r="Q329" s="142" t="s">
        <v>141</v>
      </c>
      <c r="R329" s="123">
        <v>160</v>
      </c>
      <c r="S329" s="121">
        <v>40694</v>
      </c>
      <c r="T329" s="121">
        <v>40710</v>
      </c>
      <c r="U329" s="120" t="s">
        <v>53</v>
      </c>
      <c r="V329" s="120"/>
      <c r="W329" s="124">
        <v>0.1</v>
      </c>
      <c r="X329" s="125">
        <f t="shared" si="20"/>
        <v>20.155000000000001</v>
      </c>
      <c r="Y329" s="126">
        <f t="shared" si="21"/>
        <v>1088.3700000000001</v>
      </c>
      <c r="Z329" s="127"/>
    </row>
    <row r="330" spans="3:26" s="115" customFormat="1" ht="26.25" thickTop="1" x14ac:dyDescent="0.2">
      <c r="C330" s="103">
        <v>311</v>
      </c>
      <c r="D330" s="117">
        <v>1241</v>
      </c>
      <c r="E330" s="118">
        <v>124106</v>
      </c>
      <c r="F330" s="119" t="s">
        <v>37</v>
      </c>
      <c r="G330" s="120" t="s">
        <v>1038</v>
      </c>
      <c r="H330" s="120" t="s">
        <v>1039</v>
      </c>
      <c r="I330" s="120" t="s">
        <v>798</v>
      </c>
      <c r="J330" s="120"/>
      <c r="K330" s="120" t="s">
        <v>1040</v>
      </c>
      <c r="L330" s="120"/>
      <c r="M330" s="120">
        <v>286</v>
      </c>
      <c r="N330" s="121">
        <v>40676</v>
      </c>
      <c r="O330" s="120" t="s">
        <v>795</v>
      </c>
      <c r="P330" s="129">
        <v>12583.679999999998</v>
      </c>
      <c r="Q330" s="142" t="s">
        <v>141</v>
      </c>
      <c r="R330" s="123">
        <v>160</v>
      </c>
      <c r="S330" s="121">
        <v>40694</v>
      </c>
      <c r="T330" s="121">
        <v>40710</v>
      </c>
      <c r="U330" s="120" t="s">
        <v>53</v>
      </c>
      <c r="V330" s="120"/>
      <c r="W330" s="124">
        <v>0.1</v>
      </c>
      <c r="X330" s="125">
        <f t="shared" si="20"/>
        <v>104.86399999999999</v>
      </c>
      <c r="Y330" s="126">
        <f t="shared" si="21"/>
        <v>5662.6559999999999</v>
      </c>
      <c r="Z330" s="127"/>
    </row>
    <row r="331" spans="3:26" s="115" customFormat="1" ht="39" thickBot="1" x14ac:dyDescent="0.25">
      <c r="C331" s="116">
        <v>312</v>
      </c>
      <c r="D331" s="120">
        <v>1241</v>
      </c>
      <c r="E331" s="138">
        <v>124104</v>
      </c>
      <c r="F331" s="119" t="s">
        <v>37</v>
      </c>
      <c r="G331" s="120" t="s">
        <v>1041</v>
      </c>
      <c r="H331" s="120" t="s">
        <v>88</v>
      </c>
      <c r="I331" s="120" t="s">
        <v>953</v>
      </c>
      <c r="J331" s="120" t="s">
        <v>41</v>
      </c>
      <c r="K331" s="120" t="s">
        <v>1042</v>
      </c>
      <c r="L331" s="120" t="s">
        <v>1043</v>
      </c>
      <c r="M331" s="120" t="s">
        <v>1044</v>
      </c>
      <c r="N331" s="121">
        <v>40723</v>
      </c>
      <c r="O331" s="120" t="s">
        <v>958</v>
      </c>
      <c r="P331" s="129">
        <v>7310</v>
      </c>
      <c r="Q331" s="120" t="s">
        <v>141</v>
      </c>
      <c r="R331" s="120">
        <v>246</v>
      </c>
      <c r="S331" s="155">
        <v>40723</v>
      </c>
      <c r="T331" s="121">
        <v>40742</v>
      </c>
      <c r="U331" s="120" t="s">
        <v>227</v>
      </c>
      <c r="V331" s="120"/>
      <c r="W331" s="124">
        <v>0.2</v>
      </c>
      <c r="X331" s="125">
        <f t="shared" ref="X331:X349" si="22">+P331*0.2/12</f>
        <v>121.83333333333333</v>
      </c>
      <c r="Y331" s="126">
        <f t="shared" ref="Y331:Y349" si="23">+P331*0.2*4.5</f>
        <v>6579</v>
      </c>
      <c r="Z331" s="127"/>
    </row>
    <row r="332" spans="3:26" s="115" customFormat="1" ht="39" thickTop="1" x14ac:dyDescent="0.2">
      <c r="C332" s="103">
        <v>313</v>
      </c>
      <c r="D332" s="120">
        <v>1241</v>
      </c>
      <c r="E332" s="138">
        <v>124104</v>
      </c>
      <c r="F332" s="119" t="s">
        <v>37</v>
      </c>
      <c r="G332" s="120" t="s">
        <v>1041</v>
      </c>
      <c r="H332" s="120" t="s">
        <v>88</v>
      </c>
      <c r="I332" s="120" t="s">
        <v>117</v>
      </c>
      <c r="J332" s="120" t="s">
        <v>41</v>
      </c>
      <c r="K332" s="120" t="s">
        <v>1045</v>
      </c>
      <c r="L332" s="120" t="s">
        <v>1046</v>
      </c>
      <c r="M332" s="120" t="s">
        <v>1044</v>
      </c>
      <c r="N332" s="121">
        <v>40723</v>
      </c>
      <c r="O332" s="120" t="s">
        <v>958</v>
      </c>
      <c r="P332" s="129"/>
      <c r="Q332" s="120" t="s">
        <v>141</v>
      </c>
      <c r="R332" s="120">
        <v>246</v>
      </c>
      <c r="S332" s="155">
        <v>40723</v>
      </c>
      <c r="T332" s="121">
        <v>40742</v>
      </c>
      <c r="U332" s="120" t="s">
        <v>227</v>
      </c>
      <c r="V332" s="120"/>
      <c r="W332" s="124">
        <v>0.2</v>
      </c>
      <c r="X332" s="125">
        <f t="shared" si="22"/>
        <v>0</v>
      </c>
      <c r="Y332" s="126">
        <f t="shared" si="23"/>
        <v>0</v>
      </c>
      <c r="Z332" s="127"/>
    </row>
    <row r="333" spans="3:26" s="115" customFormat="1" ht="39" thickBot="1" x14ac:dyDescent="0.25">
      <c r="C333" s="116">
        <v>314</v>
      </c>
      <c r="D333" s="120">
        <v>1241</v>
      </c>
      <c r="E333" s="138">
        <v>124104</v>
      </c>
      <c r="F333" s="119" t="s">
        <v>37</v>
      </c>
      <c r="G333" s="120" t="s">
        <v>1041</v>
      </c>
      <c r="H333" s="120" t="s">
        <v>88</v>
      </c>
      <c r="I333" s="120" t="s">
        <v>946</v>
      </c>
      <c r="J333" s="120" t="s">
        <v>41</v>
      </c>
      <c r="K333" s="120" t="s">
        <v>1047</v>
      </c>
      <c r="L333" s="120" t="s">
        <v>1048</v>
      </c>
      <c r="M333" s="120" t="s">
        <v>1044</v>
      </c>
      <c r="N333" s="121">
        <v>40723</v>
      </c>
      <c r="O333" s="120" t="s">
        <v>958</v>
      </c>
      <c r="P333" s="129"/>
      <c r="Q333" s="120" t="s">
        <v>141</v>
      </c>
      <c r="R333" s="120">
        <v>246</v>
      </c>
      <c r="S333" s="155">
        <v>40723</v>
      </c>
      <c r="T333" s="121">
        <v>40742</v>
      </c>
      <c r="U333" s="120" t="s">
        <v>227</v>
      </c>
      <c r="V333" s="120"/>
      <c r="W333" s="124">
        <v>0.2</v>
      </c>
      <c r="X333" s="125">
        <f t="shared" si="22"/>
        <v>0</v>
      </c>
      <c r="Y333" s="126">
        <f t="shared" si="23"/>
        <v>0</v>
      </c>
      <c r="Z333" s="127"/>
    </row>
    <row r="334" spans="3:26" s="115" customFormat="1" ht="39" thickTop="1" x14ac:dyDescent="0.2">
      <c r="C334" s="103">
        <v>315</v>
      </c>
      <c r="D334" s="120">
        <v>1241</v>
      </c>
      <c r="E334" s="138">
        <v>124104</v>
      </c>
      <c r="F334" s="119" t="s">
        <v>37</v>
      </c>
      <c r="G334" s="120" t="s">
        <v>1049</v>
      </c>
      <c r="H334" s="120" t="s">
        <v>88</v>
      </c>
      <c r="I334" s="120" t="s">
        <v>953</v>
      </c>
      <c r="J334" s="120" t="s">
        <v>41</v>
      </c>
      <c r="K334" s="120" t="s">
        <v>1042</v>
      </c>
      <c r="L334" s="120" t="s">
        <v>1050</v>
      </c>
      <c r="M334" s="120"/>
      <c r="N334" s="121"/>
      <c r="O334" s="120" t="s">
        <v>958</v>
      </c>
      <c r="P334" s="129">
        <v>7310</v>
      </c>
      <c r="Q334" s="120"/>
      <c r="R334" s="120"/>
      <c r="S334" s="155"/>
      <c r="T334" s="121"/>
      <c r="U334" s="120" t="s">
        <v>227</v>
      </c>
      <c r="V334" s="120"/>
      <c r="W334" s="124">
        <v>0.2</v>
      </c>
      <c r="X334" s="125">
        <f t="shared" si="22"/>
        <v>121.83333333333333</v>
      </c>
      <c r="Y334" s="126">
        <f t="shared" si="23"/>
        <v>6579</v>
      </c>
      <c r="Z334" s="127"/>
    </row>
    <row r="335" spans="3:26" s="115" customFormat="1" ht="39" thickBot="1" x14ac:dyDescent="0.25">
      <c r="C335" s="116">
        <v>316</v>
      </c>
      <c r="D335" s="120">
        <v>1241</v>
      </c>
      <c r="E335" s="138">
        <v>124104</v>
      </c>
      <c r="F335" s="119" t="s">
        <v>37</v>
      </c>
      <c r="G335" s="120" t="s">
        <v>1049</v>
      </c>
      <c r="H335" s="120" t="s">
        <v>88</v>
      </c>
      <c r="I335" s="120" t="s">
        <v>117</v>
      </c>
      <c r="J335" s="120" t="s">
        <v>41</v>
      </c>
      <c r="K335" s="120" t="s">
        <v>1045</v>
      </c>
      <c r="L335" s="120" t="s">
        <v>1051</v>
      </c>
      <c r="M335" s="120" t="s">
        <v>1044</v>
      </c>
      <c r="N335" s="121">
        <v>40723</v>
      </c>
      <c r="O335" s="120" t="s">
        <v>958</v>
      </c>
      <c r="P335" s="129"/>
      <c r="Q335" s="120" t="s">
        <v>141</v>
      </c>
      <c r="R335" s="120">
        <v>246</v>
      </c>
      <c r="S335" s="155">
        <v>40723</v>
      </c>
      <c r="T335" s="121">
        <v>40742</v>
      </c>
      <c r="U335" s="120" t="s">
        <v>227</v>
      </c>
      <c r="V335" s="120"/>
      <c r="W335" s="124">
        <v>0.2</v>
      </c>
      <c r="X335" s="125">
        <f t="shared" si="22"/>
        <v>0</v>
      </c>
      <c r="Y335" s="126">
        <f t="shared" si="23"/>
        <v>0</v>
      </c>
      <c r="Z335" s="127"/>
    </row>
    <row r="336" spans="3:26" s="115" customFormat="1" ht="39" thickTop="1" x14ac:dyDescent="0.2">
      <c r="C336" s="103">
        <v>317</v>
      </c>
      <c r="D336" s="120">
        <v>1241</v>
      </c>
      <c r="E336" s="138">
        <v>124104</v>
      </c>
      <c r="F336" s="119" t="s">
        <v>37</v>
      </c>
      <c r="G336" s="120" t="s">
        <v>1049</v>
      </c>
      <c r="H336" s="120" t="s">
        <v>88</v>
      </c>
      <c r="I336" s="120" t="s">
        <v>946</v>
      </c>
      <c r="J336" s="120" t="s">
        <v>41</v>
      </c>
      <c r="K336" s="120" t="s">
        <v>1047</v>
      </c>
      <c r="L336" s="120" t="s">
        <v>1052</v>
      </c>
      <c r="M336" s="120" t="s">
        <v>1044</v>
      </c>
      <c r="N336" s="121">
        <v>40723</v>
      </c>
      <c r="O336" s="120" t="s">
        <v>958</v>
      </c>
      <c r="P336" s="129"/>
      <c r="Q336" s="120" t="s">
        <v>141</v>
      </c>
      <c r="R336" s="120">
        <v>246</v>
      </c>
      <c r="S336" s="155">
        <v>40723</v>
      </c>
      <c r="T336" s="121">
        <v>40742</v>
      </c>
      <c r="U336" s="120" t="s">
        <v>227</v>
      </c>
      <c r="V336" s="120"/>
      <c r="W336" s="124">
        <v>0.2</v>
      </c>
      <c r="X336" s="125">
        <f t="shared" si="22"/>
        <v>0</v>
      </c>
      <c r="Y336" s="126">
        <f t="shared" si="23"/>
        <v>0</v>
      </c>
      <c r="Z336" s="127"/>
    </row>
    <row r="337" spans="3:26" s="115" customFormat="1" ht="39" thickBot="1" x14ac:dyDescent="0.25">
      <c r="C337" s="116">
        <v>318</v>
      </c>
      <c r="D337" s="120">
        <v>1241</v>
      </c>
      <c r="E337" s="138">
        <v>124104</v>
      </c>
      <c r="F337" s="119" t="s">
        <v>37</v>
      </c>
      <c r="G337" s="120" t="s">
        <v>1049</v>
      </c>
      <c r="H337" s="120" t="s">
        <v>88</v>
      </c>
      <c r="I337" s="120" t="s">
        <v>703</v>
      </c>
      <c r="J337" s="120" t="s">
        <v>41</v>
      </c>
      <c r="K337" s="120" t="s">
        <v>1053</v>
      </c>
      <c r="L337" s="120" t="s">
        <v>1054</v>
      </c>
      <c r="M337" s="120" t="s">
        <v>1044</v>
      </c>
      <c r="N337" s="121">
        <v>40723</v>
      </c>
      <c r="O337" s="120" t="s">
        <v>958</v>
      </c>
      <c r="P337" s="129"/>
      <c r="Q337" s="120" t="s">
        <v>141</v>
      </c>
      <c r="R337" s="120">
        <v>246</v>
      </c>
      <c r="S337" s="155">
        <v>40723</v>
      </c>
      <c r="T337" s="121">
        <v>40742</v>
      </c>
      <c r="U337" s="120" t="s">
        <v>227</v>
      </c>
      <c r="V337" s="120"/>
      <c r="W337" s="124">
        <v>0.2</v>
      </c>
      <c r="X337" s="125">
        <f t="shared" si="22"/>
        <v>0</v>
      </c>
      <c r="Y337" s="126">
        <f t="shared" si="23"/>
        <v>0</v>
      </c>
      <c r="Z337" s="127"/>
    </row>
    <row r="338" spans="3:26" s="115" customFormat="1" ht="39" thickTop="1" x14ac:dyDescent="0.2">
      <c r="C338" s="103">
        <v>319</v>
      </c>
      <c r="D338" s="120">
        <v>1241</v>
      </c>
      <c r="E338" s="138">
        <v>124104</v>
      </c>
      <c r="F338" s="119" t="s">
        <v>37</v>
      </c>
      <c r="G338" s="120" t="s">
        <v>1055</v>
      </c>
      <c r="H338" s="120" t="s">
        <v>88</v>
      </c>
      <c r="I338" s="120" t="s">
        <v>953</v>
      </c>
      <c r="J338" s="120" t="s">
        <v>41</v>
      </c>
      <c r="K338" s="120" t="s">
        <v>1042</v>
      </c>
      <c r="L338" s="120" t="s">
        <v>1056</v>
      </c>
      <c r="M338" s="120" t="s">
        <v>1044</v>
      </c>
      <c r="N338" s="121">
        <v>40723</v>
      </c>
      <c r="O338" s="120" t="s">
        <v>958</v>
      </c>
      <c r="P338" s="129">
        <v>7310</v>
      </c>
      <c r="Q338" s="120" t="s">
        <v>141</v>
      </c>
      <c r="R338" s="120">
        <v>246</v>
      </c>
      <c r="S338" s="155">
        <v>40723</v>
      </c>
      <c r="T338" s="121">
        <v>40742</v>
      </c>
      <c r="U338" s="120" t="s">
        <v>227</v>
      </c>
      <c r="V338" s="120"/>
      <c r="W338" s="124">
        <v>0.2</v>
      </c>
      <c r="X338" s="125">
        <f t="shared" si="22"/>
        <v>121.83333333333333</v>
      </c>
      <c r="Y338" s="126">
        <f t="shared" si="23"/>
        <v>6579</v>
      </c>
      <c r="Z338" s="127"/>
    </row>
    <row r="339" spans="3:26" s="115" customFormat="1" ht="39" thickBot="1" x14ac:dyDescent="0.25">
      <c r="C339" s="116">
        <v>320</v>
      </c>
      <c r="D339" s="120">
        <v>1241</v>
      </c>
      <c r="E339" s="138">
        <v>124104</v>
      </c>
      <c r="F339" s="119" t="s">
        <v>37</v>
      </c>
      <c r="G339" s="120" t="s">
        <v>1055</v>
      </c>
      <c r="H339" s="120" t="s">
        <v>88</v>
      </c>
      <c r="I339" s="120" t="s">
        <v>117</v>
      </c>
      <c r="J339" s="120" t="s">
        <v>41</v>
      </c>
      <c r="K339" s="120" t="s">
        <v>1045</v>
      </c>
      <c r="L339" s="120" t="s">
        <v>1057</v>
      </c>
      <c r="M339" s="120" t="s">
        <v>1044</v>
      </c>
      <c r="N339" s="121">
        <v>40723</v>
      </c>
      <c r="O339" s="120" t="s">
        <v>958</v>
      </c>
      <c r="P339" s="129"/>
      <c r="Q339" s="120" t="s">
        <v>141</v>
      </c>
      <c r="R339" s="120">
        <v>246</v>
      </c>
      <c r="S339" s="155">
        <v>40723</v>
      </c>
      <c r="T339" s="121">
        <v>40742</v>
      </c>
      <c r="U339" s="120" t="s">
        <v>227</v>
      </c>
      <c r="V339" s="120"/>
      <c r="W339" s="124">
        <v>0.2</v>
      </c>
      <c r="X339" s="125">
        <f t="shared" si="22"/>
        <v>0</v>
      </c>
      <c r="Y339" s="126">
        <f t="shared" si="23"/>
        <v>0</v>
      </c>
      <c r="Z339" s="127"/>
    </row>
    <row r="340" spans="3:26" s="115" customFormat="1" ht="39" thickTop="1" x14ac:dyDescent="0.2">
      <c r="C340" s="103">
        <v>321</v>
      </c>
      <c r="D340" s="120">
        <v>1241</v>
      </c>
      <c r="E340" s="138">
        <v>124104</v>
      </c>
      <c r="F340" s="119" t="s">
        <v>37</v>
      </c>
      <c r="G340" s="120" t="s">
        <v>1055</v>
      </c>
      <c r="H340" s="120" t="s">
        <v>88</v>
      </c>
      <c r="I340" s="120" t="s">
        <v>946</v>
      </c>
      <c r="J340" s="120" t="s">
        <v>41</v>
      </c>
      <c r="K340" s="120" t="s">
        <v>1047</v>
      </c>
      <c r="L340" s="120" t="s">
        <v>1058</v>
      </c>
      <c r="M340" s="120" t="s">
        <v>1044</v>
      </c>
      <c r="N340" s="121">
        <v>40723</v>
      </c>
      <c r="O340" s="120" t="s">
        <v>958</v>
      </c>
      <c r="P340" s="129"/>
      <c r="Q340" s="120" t="s">
        <v>141</v>
      </c>
      <c r="R340" s="120">
        <v>246</v>
      </c>
      <c r="S340" s="155">
        <v>40723</v>
      </c>
      <c r="T340" s="121">
        <v>40742</v>
      </c>
      <c r="U340" s="120" t="s">
        <v>227</v>
      </c>
      <c r="V340" s="120"/>
      <c r="W340" s="124">
        <v>0.2</v>
      </c>
      <c r="X340" s="125">
        <f t="shared" si="22"/>
        <v>0</v>
      </c>
      <c r="Y340" s="126">
        <f t="shared" si="23"/>
        <v>0</v>
      </c>
      <c r="Z340" s="127"/>
    </row>
    <row r="341" spans="3:26" s="115" customFormat="1" ht="39" thickBot="1" x14ac:dyDescent="0.25">
      <c r="C341" s="116">
        <v>322</v>
      </c>
      <c r="D341" s="120">
        <v>1241</v>
      </c>
      <c r="E341" s="138">
        <v>124104</v>
      </c>
      <c r="F341" s="119" t="s">
        <v>37</v>
      </c>
      <c r="G341" s="120" t="s">
        <v>1055</v>
      </c>
      <c r="H341" s="120" t="s">
        <v>88</v>
      </c>
      <c r="I341" s="120" t="s">
        <v>703</v>
      </c>
      <c r="J341" s="120" t="s">
        <v>41</v>
      </c>
      <c r="K341" s="120" t="s">
        <v>1053</v>
      </c>
      <c r="L341" s="120" t="s">
        <v>1059</v>
      </c>
      <c r="M341" s="120" t="s">
        <v>1044</v>
      </c>
      <c r="N341" s="121">
        <v>40723</v>
      </c>
      <c r="O341" s="120" t="s">
        <v>958</v>
      </c>
      <c r="P341" s="129"/>
      <c r="Q341" s="120" t="s">
        <v>141</v>
      </c>
      <c r="R341" s="120">
        <v>246</v>
      </c>
      <c r="S341" s="155">
        <v>40723</v>
      </c>
      <c r="T341" s="121">
        <v>40742</v>
      </c>
      <c r="U341" s="120" t="s">
        <v>227</v>
      </c>
      <c r="V341" s="120"/>
      <c r="W341" s="124">
        <v>0.2</v>
      </c>
      <c r="X341" s="125">
        <f t="shared" si="22"/>
        <v>0</v>
      </c>
      <c r="Y341" s="126">
        <f t="shared" si="23"/>
        <v>0</v>
      </c>
      <c r="Z341" s="127"/>
    </row>
    <row r="342" spans="3:26" s="115" customFormat="1" ht="39" thickTop="1" x14ac:dyDescent="0.2">
      <c r="C342" s="103">
        <v>323</v>
      </c>
      <c r="D342" s="120">
        <v>1241</v>
      </c>
      <c r="E342" s="138">
        <v>124104</v>
      </c>
      <c r="F342" s="119" t="s">
        <v>37</v>
      </c>
      <c r="G342" s="120" t="s">
        <v>1060</v>
      </c>
      <c r="H342" s="120" t="s">
        <v>88</v>
      </c>
      <c r="I342" s="120" t="s">
        <v>953</v>
      </c>
      <c r="J342" s="120" t="s">
        <v>41</v>
      </c>
      <c r="K342" s="120" t="s">
        <v>1042</v>
      </c>
      <c r="L342" s="120" t="s">
        <v>1061</v>
      </c>
      <c r="M342" s="120" t="s">
        <v>1044</v>
      </c>
      <c r="N342" s="121">
        <v>40723</v>
      </c>
      <c r="O342" s="120" t="s">
        <v>958</v>
      </c>
      <c r="P342" s="129">
        <v>7310</v>
      </c>
      <c r="Q342" s="120" t="s">
        <v>141</v>
      </c>
      <c r="R342" s="120">
        <v>246</v>
      </c>
      <c r="S342" s="155">
        <v>40723</v>
      </c>
      <c r="T342" s="121">
        <v>40742</v>
      </c>
      <c r="U342" s="120" t="s">
        <v>227</v>
      </c>
      <c r="V342" s="120"/>
      <c r="W342" s="124">
        <v>0.2</v>
      </c>
      <c r="X342" s="125">
        <f t="shared" si="22"/>
        <v>121.83333333333333</v>
      </c>
      <c r="Y342" s="126">
        <f t="shared" si="23"/>
        <v>6579</v>
      </c>
      <c r="Z342" s="127"/>
    </row>
    <row r="343" spans="3:26" s="115" customFormat="1" ht="39" thickBot="1" x14ac:dyDescent="0.25">
      <c r="C343" s="116">
        <v>324</v>
      </c>
      <c r="D343" s="120">
        <v>1241</v>
      </c>
      <c r="E343" s="138">
        <v>124104</v>
      </c>
      <c r="F343" s="119" t="s">
        <v>37</v>
      </c>
      <c r="G343" s="120" t="s">
        <v>1060</v>
      </c>
      <c r="H343" s="120" t="s">
        <v>88</v>
      </c>
      <c r="I343" s="120" t="s">
        <v>117</v>
      </c>
      <c r="J343" s="120" t="s">
        <v>41</v>
      </c>
      <c r="K343" s="120" t="s">
        <v>1045</v>
      </c>
      <c r="L343" s="120" t="s">
        <v>1062</v>
      </c>
      <c r="M343" s="120" t="s">
        <v>1044</v>
      </c>
      <c r="N343" s="121">
        <v>40723</v>
      </c>
      <c r="O343" s="120" t="s">
        <v>958</v>
      </c>
      <c r="P343" s="129"/>
      <c r="Q343" s="120" t="s">
        <v>141</v>
      </c>
      <c r="R343" s="120">
        <v>246</v>
      </c>
      <c r="S343" s="155">
        <v>40723</v>
      </c>
      <c r="T343" s="121">
        <v>40742</v>
      </c>
      <c r="U343" s="120" t="s">
        <v>227</v>
      </c>
      <c r="V343" s="120"/>
      <c r="W343" s="124">
        <v>0.2</v>
      </c>
      <c r="X343" s="125">
        <f t="shared" si="22"/>
        <v>0</v>
      </c>
      <c r="Y343" s="126">
        <f t="shared" si="23"/>
        <v>0</v>
      </c>
      <c r="Z343" s="127"/>
    </row>
    <row r="344" spans="3:26" s="115" customFormat="1" ht="39" thickTop="1" x14ac:dyDescent="0.2">
      <c r="C344" s="103">
        <v>325</v>
      </c>
      <c r="D344" s="120">
        <v>1241</v>
      </c>
      <c r="E344" s="138">
        <v>124104</v>
      </c>
      <c r="F344" s="119" t="s">
        <v>37</v>
      </c>
      <c r="G344" s="120" t="s">
        <v>1060</v>
      </c>
      <c r="H344" s="120" t="s">
        <v>88</v>
      </c>
      <c r="I344" s="120" t="s">
        <v>946</v>
      </c>
      <c r="J344" s="120" t="s">
        <v>41</v>
      </c>
      <c r="K344" s="120" t="s">
        <v>1047</v>
      </c>
      <c r="L344" s="120" t="s">
        <v>1063</v>
      </c>
      <c r="M344" s="120" t="s">
        <v>1044</v>
      </c>
      <c r="N344" s="121">
        <v>40723</v>
      </c>
      <c r="O344" s="120" t="s">
        <v>958</v>
      </c>
      <c r="P344" s="129"/>
      <c r="Q344" s="120" t="s">
        <v>141</v>
      </c>
      <c r="R344" s="120">
        <v>246</v>
      </c>
      <c r="S344" s="155">
        <v>40723</v>
      </c>
      <c r="T344" s="121">
        <v>40742</v>
      </c>
      <c r="U344" s="120" t="s">
        <v>227</v>
      </c>
      <c r="V344" s="120"/>
      <c r="W344" s="124">
        <v>0.2</v>
      </c>
      <c r="X344" s="125">
        <f t="shared" si="22"/>
        <v>0</v>
      </c>
      <c r="Y344" s="126">
        <f t="shared" si="23"/>
        <v>0</v>
      </c>
      <c r="Z344" s="127"/>
    </row>
    <row r="345" spans="3:26" s="115" customFormat="1" ht="39" thickBot="1" x14ac:dyDescent="0.25">
      <c r="C345" s="116">
        <v>326</v>
      </c>
      <c r="D345" s="120">
        <v>1241</v>
      </c>
      <c r="E345" s="138">
        <v>124104</v>
      </c>
      <c r="F345" s="119" t="s">
        <v>37</v>
      </c>
      <c r="G345" s="120" t="s">
        <v>1060</v>
      </c>
      <c r="H345" s="120" t="s">
        <v>88</v>
      </c>
      <c r="I345" s="120" t="s">
        <v>703</v>
      </c>
      <c r="J345" s="120" t="s">
        <v>41</v>
      </c>
      <c r="K345" s="120" t="s">
        <v>1053</v>
      </c>
      <c r="L345" s="120" t="s">
        <v>1064</v>
      </c>
      <c r="M345" s="120" t="s">
        <v>1044</v>
      </c>
      <c r="N345" s="121">
        <v>40723</v>
      </c>
      <c r="O345" s="120" t="s">
        <v>958</v>
      </c>
      <c r="P345" s="129"/>
      <c r="Q345" s="120" t="s">
        <v>141</v>
      </c>
      <c r="R345" s="120">
        <v>246</v>
      </c>
      <c r="S345" s="155">
        <v>40723</v>
      </c>
      <c r="T345" s="121">
        <v>40742</v>
      </c>
      <c r="U345" s="120" t="s">
        <v>227</v>
      </c>
      <c r="V345" s="120"/>
      <c r="W345" s="124">
        <v>0.2</v>
      </c>
      <c r="X345" s="125">
        <f t="shared" si="22"/>
        <v>0</v>
      </c>
      <c r="Y345" s="126">
        <f t="shared" si="23"/>
        <v>0</v>
      </c>
      <c r="Z345" s="127"/>
    </row>
    <row r="346" spans="3:26" s="115" customFormat="1" ht="39" thickTop="1" x14ac:dyDescent="0.2">
      <c r="C346" s="103">
        <v>327</v>
      </c>
      <c r="D346" s="120">
        <v>1241</v>
      </c>
      <c r="E346" s="138">
        <v>124104</v>
      </c>
      <c r="F346" s="119" t="s">
        <v>37</v>
      </c>
      <c r="G346" s="120" t="s">
        <v>1065</v>
      </c>
      <c r="H346" s="120" t="s">
        <v>88</v>
      </c>
      <c r="I346" s="120" t="s">
        <v>953</v>
      </c>
      <c r="J346" s="120" t="s">
        <v>41</v>
      </c>
      <c r="K346" s="120" t="s">
        <v>1042</v>
      </c>
      <c r="L346" s="120" t="s">
        <v>1066</v>
      </c>
      <c r="M346" s="120" t="s">
        <v>1044</v>
      </c>
      <c r="N346" s="121">
        <v>40723</v>
      </c>
      <c r="O346" s="120" t="s">
        <v>958</v>
      </c>
      <c r="P346" s="129">
        <v>7310</v>
      </c>
      <c r="Q346" s="120" t="s">
        <v>141</v>
      </c>
      <c r="R346" s="120">
        <v>246</v>
      </c>
      <c r="S346" s="155">
        <v>40723</v>
      </c>
      <c r="T346" s="121">
        <v>40742</v>
      </c>
      <c r="U346" s="120" t="s">
        <v>227</v>
      </c>
      <c r="V346" s="120"/>
      <c r="W346" s="124">
        <v>0.2</v>
      </c>
      <c r="X346" s="125">
        <f t="shared" si="22"/>
        <v>121.83333333333333</v>
      </c>
      <c r="Y346" s="126">
        <f t="shared" si="23"/>
        <v>6579</v>
      </c>
      <c r="Z346" s="127"/>
    </row>
    <row r="347" spans="3:26" s="115" customFormat="1" ht="39" thickBot="1" x14ac:dyDescent="0.25">
      <c r="C347" s="116">
        <v>328</v>
      </c>
      <c r="D347" s="120">
        <v>1241</v>
      </c>
      <c r="E347" s="138">
        <v>124104</v>
      </c>
      <c r="F347" s="119" t="s">
        <v>37</v>
      </c>
      <c r="G347" s="120" t="s">
        <v>1065</v>
      </c>
      <c r="H347" s="120" t="s">
        <v>88</v>
      </c>
      <c r="I347" s="120" t="s">
        <v>117</v>
      </c>
      <c r="J347" s="120" t="s">
        <v>41</v>
      </c>
      <c r="K347" s="120" t="s">
        <v>1045</v>
      </c>
      <c r="L347" s="120" t="s">
        <v>1067</v>
      </c>
      <c r="M347" s="120" t="s">
        <v>1044</v>
      </c>
      <c r="N347" s="121">
        <v>40723</v>
      </c>
      <c r="O347" s="120" t="s">
        <v>958</v>
      </c>
      <c r="P347" s="129"/>
      <c r="Q347" s="120" t="s">
        <v>141</v>
      </c>
      <c r="R347" s="120">
        <v>246</v>
      </c>
      <c r="S347" s="155">
        <v>40723</v>
      </c>
      <c r="T347" s="121">
        <v>40742</v>
      </c>
      <c r="U347" s="120" t="s">
        <v>227</v>
      </c>
      <c r="V347" s="120"/>
      <c r="W347" s="124">
        <v>0.2</v>
      </c>
      <c r="X347" s="125">
        <f t="shared" si="22"/>
        <v>0</v>
      </c>
      <c r="Y347" s="126">
        <f t="shared" si="23"/>
        <v>0</v>
      </c>
      <c r="Z347" s="127"/>
    </row>
    <row r="348" spans="3:26" s="115" customFormat="1" ht="39" thickTop="1" x14ac:dyDescent="0.2">
      <c r="C348" s="103">
        <v>329</v>
      </c>
      <c r="D348" s="120">
        <v>1241</v>
      </c>
      <c r="E348" s="138">
        <v>124104</v>
      </c>
      <c r="F348" s="119" t="s">
        <v>37</v>
      </c>
      <c r="G348" s="120" t="s">
        <v>1065</v>
      </c>
      <c r="H348" s="120" t="s">
        <v>88</v>
      </c>
      <c r="I348" s="120" t="s">
        <v>946</v>
      </c>
      <c r="J348" s="120" t="s">
        <v>41</v>
      </c>
      <c r="K348" s="120" t="s">
        <v>1047</v>
      </c>
      <c r="L348" s="120" t="s">
        <v>1068</v>
      </c>
      <c r="M348" s="120" t="s">
        <v>1044</v>
      </c>
      <c r="N348" s="121">
        <v>40723</v>
      </c>
      <c r="O348" s="120" t="s">
        <v>958</v>
      </c>
      <c r="P348" s="129"/>
      <c r="Q348" s="120" t="s">
        <v>141</v>
      </c>
      <c r="R348" s="120">
        <v>246</v>
      </c>
      <c r="S348" s="155">
        <v>40723</v>
      </c>
      <c r="T348" s="121">
        <v>40742</v>
      </c>
      <c r="U348" s="120" t="s">
        <v>227</v>
      </c>
      <c r="V348" s="120"/>
      <c r="W348" s="124">
        <v>0.2</v>
      </c>
      <c r="X348" s="125">
        <f t="shared" si="22"/>
        <v>0</v>
      </c>
      <c r="Y348" s="126">
        <f t="shared" si="23"/>
        <v>0</v>
      </c>
      <c r="Z348" s="127"/>
    </row>
    <row r="349" spans="3:26" s="115" customFormat="1" ht="39" thickBot="1" x14ac:dyDescent="0.25">
      <c r="C349" s="116">
        <v>330</v>
      </c>
      <c r="D349" s="120">
        <v>1241</v>
      </c>
      <c r="E349" s="138">
        <v>124104</v>
      </c>
      <c r="F349" s="119" t="s">
        <v>37</v>
      </c>
      <c r="G349" s="120" t="s">
        <v>1065</v>
      </c>
      <c r="H349" s="120" t="s">
        <v>88</v>
      </c>
      <c r="I349" s="120" t="s">
        <v>703</v>
      </c>
      <c r="J349" s="120" t="s">
        <v>41</v>
      </c>
      <c r="K349" s="120" t="s">
        <v>1053</v>
      </c>
      <c r="L349" s="120" t="s">
        <v>1069</v>
      </c>
      <c r="M349" s="120" t="s">
        <v>1044</v>
      </c>
      <c r="N349" s="121">
        <v>40723</v>
      </c>
      <c r="O349" s="120" t="s">
        <v>958</v>
      </c>
      <c r="P349" s="129"/>
      <c r="Q349" s="120" t="s">
        <v>141</v>
      </c>
      <c r="R349" s="120">
        <v>246</v>
      </c>
      <c r="S349" s="155">
        <v>40723</v>
      </c>
      <c r="T349" s="121">
        <v>40742</v>
      </c>
      <c r="U349" s="120" t="s">
        <v>227</v>
      </c>
      <c r="V349" s="120"/>
      <c r="W349" s="124">
        <v>0.2</v>
      </c>
      <c r="X349" s="125">
        <f t="shared" si="22"/>
        <v>0</v>
      </c>
      <c r="Y349" s="126">
        <f t="shared" si="23"/>
        <v>0</v>
      </c>
      <c r="Z349" s="127"/>
    </row>
    <row r="350" spans="3:26" s="115" customFormat="1" ht="39" thickTop="1" x14ac:dyDescent="0.2">
      <c r="C350" s="103">
        <v>331</v>
      </c>
      <c r="D350" s="120">
        <v>1246</v>
      </c>
      <c r="E350" s="138">
        <v>124604</v>
      </c>
      <c r="F350" s="119" t="s">
        <v>263</v>
      </c>
      <c r="G350" s="120" t="s">
        <v>1070</v>
      </c>
      <c r="H350" s="120" t="s">
        <v>171</v>
      </c>
      <c r="I350" s="120" t="s">
        <v>1071</v>
      </c>
      <c r="J350" s="120" t="s">
        <v>1072</v>
      </c>
      <c r="K350" s="120" t="s">
        <v>1073</v>
      </c>
      <c r="L350" s="120"/>
      <c r="M350" s="120">
        <v>12386</v>
      </c>
      <c r="N350" s="121">
        <v>40712</v>
      </c>
      <c r="O350" s="120" t="s">
        <v>1074</v>
      </c>
      <c r="P350" s="129">
        <v>3705.01</v>
      </c>
      <c r="Q350" s="120" t="s">
        <v>141</v>
      </c>
      <c r="R350" s="120">
        <v>177</v>
      </c>
      <c r="S350" s="155">
        <v>40722</v>
      </c>
      <c r="T350" s="121">
        <v>40742</v>
      </c>
      <c r="U350" s="120" t="s">
        <v>197</v>
      </c>
      <c r="V350" s="120"/>
      <c r="W350" s="124">
        <v>0.1</v>
      </c>
      <c r="X350" s="125">
        <f t="shared" ref="X350:X397" si="24">+P350*0.1/12</f>
        <v>30.875083333333336</v>
      </c>
      <c r="Y350" s="126">
        <f t="shared" ref="Y350:Y397" si="25">+P350*0.1*4.5</f>
        <v>1667.2545000000002</v>
      </c>
      <c r="Z350" s="127"/>
    </row>
    <row r="351" spans="3:26" s="115" customFormat="1" ht="39" thickBot="1" x14ac:dyDescent="0.25">
      <c r="C351" s="116">
        <v>332</v>
      </c>
      <c r="D351" s="120">
        <v>1246</v>
      </c>
      <c r="E351" s="138">
        <v>124604</v>
      </c>
      <c r="F351" s="119" t="s">
        <v>263</v>
      </c>
      <c r="G351" s="120" t="s">
        <v>1075</v>
      </c>
      <c r="H351" s="120" t="s">
        <v>171</v>
      </c>
      <c r="I351" s="120" t="s">
        <v>1076</v>
      </c>
      <c r="J351" s="120" t="s">
        <v>1077</v>
      </c>
      <c r="K351" s="120"/>
      <c r="L351" s="120"/>
      <c r="M351" s="120">
        <v>326</v>
      </c>
      <c r="N351" s="121">
        <v>40703</v>
      </c>
      <c r="O351" s="120" t="s">
        <v>1078</v>
      </c>
      <c r="P351" s="129">
        <v>6449.88</v>
      </c>
      <c r="Q351" s="120" t="s">
        <v>141</v>
      </c>
      <c r="R351" s="120">
        <v>179</v>
      </c>
      <c r="S351" s="155">
        <v>40753</v>
      </c>
      <c r="T351" s="121">
        <v>40742</v>
      </c>
      <c r="U351" s="120" t="s">
        <v>197</v>
      </c>
      <c r="V351" s="120"/>
      <c r="W351" s="124">
        <v>0.1</v>
      </c>
      <c r="X351" s="125">
        <f t="shared" si="24"/>
        <v>53.749000000000002</v>
      </c>
      <c r="Y351" s="126">
        <f t="shared" si="25"/>
        <v>2902.4460000000004</v>
      </c>
      <c r="Z351" s="127"/>
    </row>
    <row r="352" spans="3:26" s="115" customFormat="1" ht="39" thickTop="1" x14ac:dyDescent="0.2">
      <c r="C352" s="103">
        <v>333</v>
      </c>
      <c r="D352" s="120">
        <v>1241</v>
      </c>
      <c r="E352" s="138">
        <v>124104</v>
      </c>
      <c r="F352" s="119" t="s">
        <v>37</v>
      </c>
      <c r="G352" s="120" t="s">
        <v>1079</v>
      </c>
      <c r="H352" s="120" t="s">
        <v>1080</v>
      </c>
      <c r="I352" s="120" t="s">
        <v>694</v>
      </c>
      <c r="J352" s="120" t="s">
        <v>41</v>
      </c>
      <c r="K352" s="120" t="s">
        <v>1081</v>
      </c>
      <c r="L352" s="120" t="s">
        <v>1082</v>
      </c>
      <c r="M352" s="120" t="s">
        <v>1083</v>
      </c>
      <c r="N352" s="121">
        <v>40728</v>
      </c>
      <c r="O352" s="120" t="s">
        <v>958</v>
      </c>
      <c r="P352" s="129">
        <v>10795</v>
      </c>
      <c r="Q352" s="120" t="s">
        <v>141</v>
      </c>
      <c r="R352" s="120">
        <v>3</v>
      </c>
      <c r="S352" s="155">
        <v>40728</v>
      </c>
      <c r="T352" s="121">
        <v>40774</v>
      </c>
      <c r="U352" s="120" t="s">
        <v>355</v>
      </c>
      <c r="V352" s="120"/>
      <c r="W352" s="124">
        <v>0.2</v>
      </c>
      <c r="X352" s="125">
        <f t="shared" ref="X352:X358" si="26">+P352*0.2/12</f>
        <v>179.91666666666666</v>
      </c>
      <c r="Y352" s="126">
        <f t="shared" ref="Y352:Y358" si="27">+P352*0.2*4.5</f>
        <v>9715.5</v>
      </c>
      <c r="Z352" s="127"/>
    </row>
    <row r="353" spans="3:26" s="115" customFormat="1" ht="39" thickBot="1" x14ac:dyDescent="0.25">
      <c r="C353" s="116">
        <v>334</v>
      </c>
      <c r="D353" s="120">
        <v>1241</v>
      </c>
      <c r="E353" s="138">
        <v>124104</v>
      </c>
      <c r="F353" s="119" t="s">
        <v>37</v>
      </c>
      <c r="G353" s="120" t="s">
        <v>1079</v>
      </c>
      <c r="H353" s="120" t="s">
        <v>1080</v>
      </c>
      <c r="I353" s="120" t="s">
        <v>117</v>
      </c>
      <c r="J353" s="120" t="s">
        <v>1084</v>
      </c>
      <c r="K353" s="120" t="s">
        <v>1085</v>
      </c>
      <c r="L353" s="120" t="s">
        <v>1086</v>
      </c>
      <c r="M353" s="120" t="s">
        <v>1083</v>
      </c>
      <c r="N353" s="121">
        <v>40728</v>
      </c>
      <c r="O353" s="120" t="s">
        <v>958</v>
      </c>
      <c r="P353" s="129"/>
      <c r="Q353" s="120" t="s">
        <v>141</v>
      </c>
      <c r="R353" s="120">
        <v>3</v>
      </c>
      <c r="S353" s="155">
        <v>40728</v>
      </c>
      <c r="T353" s="121">
        <v>40774</v>
      </c>
      <c r="U353" s="120" t="s">
        <v>355</v>
      </c>
      <c r="V353" s="120"/>
      <c r="W353" s="124">
        <v>0.2</v>
      </c>
      <c r="X353" s="125">
        <f t="shared" si="26"/>
        <v>0</v>
      </c>
      <c r="Y353" s="126">
        <f t="shared" si="27"/>
        <v>0</v>
      </c>
      <c r="Z353" s="127"/>
    </row>
    <row r="354" spans="3:26" s="115" customFormat="1" ht="39" thickTop="1" x14ac:dyDescent="0.2">
      <c r="C354" s="103">
        <v>335</v>
      </c>
      <c r="D354" s="120">
        <v>1241</v>
      </c>
      <c r="E354" s="138">
        <v>124104</v>
      </c>
      <c r="F354" s="119" t="s">
        <v>37</v>
      </c>
      <c r="G354" s="120" t="s">
        <v>1079</v>
      </c>
      <c r="H354" s="120" t="s">
        <v>1080</v>
      </c>
      <c r="I354" s="120" t="s">
        <v>703</v>
      </c>
      <c r="J354" s="120" t="s">
        <v>41</v>
      </c>
      <c r="K354" s="120" t="s">
        <v>1087</v>
      </c>
      <c r="L354" s="120" t="s">
        <v>1088</v>
      </c>
      <c r="M354" s="120" t="s">
        <v>1083</v>
      </c>
      <c r="N354" s="121">
        <v>40728</v>
      </c>
      <c r="O354" s="120" t="s">
        <v>958</v>
      </c>
      <c r="P354" s="129"/>
      <c r="Q354" s="120" t="s">
        <v>141</v>
      </c>
      <c r="R354" s="120">
        <v>3</v>
      </c>
      <c r="S354" s="155">
        <v>40728</v>
      </c>
      <c r="T354" s="121">
        <v>40774</v>
      </c>
      <c r="U354" s="120" t="s">
        <v>355</v>
      </c>
      <c r="V354" s="120"/>
      <c r="W354" s="124">
        <v>0.2</v>
      </c>
      <c r="X354" s="125">
        <f t="shared" si="26"/>
        <v>0</v>
      </c>
      <c r="Y354" s="126">
        <f t="shared" si="27"/>
        <v>0</v>
      </c>
      <c r="Z354" s="127"/>
    </row>
    <row r="355" spans="3:26" s="115" customFormat="1" ht="51.75" thickBot="1" x14ac:dyDescent="0.25">
      <c r="C355" s="116">
        <v>336</v>
      </c>
      <c r="D355" s="120">
        <v>1244</v>
      </c>
      <c r="E355" s="118">
        <v>124402</v>
      </c>
      <c r="F355" s="119" t="s">
        <v>516</v>
      </c>
      <c r="G355" s="120" t="s">
        <v>1089</v>
      </c>
      <c r="H355" s="120"/>
      <c r="I355" s="120" t="s">
        <v>1090</v>
      </c>
      <c r="J355" s="120" t="s">
        <v>1091</v>
      </c>
      <c r="K355" s="120">
        <v>2010</v>
      </c>
      <c r="L355" s="120" t="s">
        <v>1092</v>
      </c>
      <c r="M355" s="120" t="s">
        <v>1093</v>
      </c>
      <c r="N355" s="121">
        <v>40298</v>
      </c>
      <c r="O355" s="120" t="s">
        <v>1094</v>
      </c>
      <c r="P355" s="129">
        <v>516750</v>
      </c>
      <c r="Q355" s="120" t="s">
        <v>415</v>
      </c>
      <c r="R355" s="120">
        <v>22</v>
      </c>
      <c r="S355" s="155">
        <v>40755</v>
      </c>
      <c r="T355" s="121">
        <v>40774</v>
      </c>
      <c r="U355" s="120" t="s">
        <v>197</v>
      </c>
      <c r="V355" s="120"/>
      <c r="W355" s="124">
        <v>0.2</v>
      </c>
      <c r="X355" s="125">
        <f t="shared" si="26"/>
        <v>8612.5</v>
      </c>
      <c r="Y355" s="126">
        <f t="shared" si="27"/>
        <v>465075</v>
      </c>
      <c r="Z355" s="127"/>
    </row>
    <row r="356" spans="3:26" s="115" customFormat="1" ht="51.75" thickTop="1" x14ac:dyDescent="0.2">
      <c r="C356" s="103">
        <v>337</v>
      </c>
      <c r="D356" s="120">
        <v>1241</v>
      </c>
      <c r="E356" s="138">
        <v>124104</v>
      </c>
      <c r="F356" s="119" t="s">
        <v>37</v>
      </c>
      <c r="G356" s="120" t="s">
        <v>1095</v>
      </c>
      <c r="H356" s="120" t="s">
        <v>889</v>
      </c>
      <c r="I356" s="120" t="s">
        <v>943</v>
      </c>
      <c r="J356" s="120" t="s">
        <v>41</v>
      </c>
      <c r="K356" s="120" t="s">
        <v>1096</v>
      </c>
      <c r="L356" s="120" t="s">
        <v>1097</v>
      </c>
      <c r="M356" s="120" t="s">
        <v>1098</v>
      </c>
      <c r="N356" s="121">
        <v>40764</v>
      </c>
      <c r="O356" s="120" t="s">
        <v>1099</v>
      </c>
      <c r="P356" s="129">
        <v>8500</v>
      </c>
      <c r="Q356" s="120" t="s">
        <v>141</v>
      </c>
      <c r="R356" s="120">
        <v>79</v>
      </c>
      <c r="S356" s="155">
        <v>40765</v>
      </c>
      <c r="T356" s="121">
        <v>40807</v>
      </c>
      <c r="U356" s="120" t="s">
        <v>796</v>
      </c>
      <c r="V356" s="120"/>
      <c r="W356" s="124">
        <v>0.2</v>
      </c>
      <c r="X356" s="125">
        <f t="shared" si="26"/>
        <v>141.66666666666666</v>
      </c>
      <c r="Y356" s="126">
        <f t="shared" si="27"/>
        <v>7650</v>
      </c>
      <c r="Z356" s="127"/>
    </row>
    <row r="357" spans="3:26" s="115" customFormat="1" ht="39" thickBot="1" x14ac:dyDescent="0.25">
      <c r="C357" s="116">
        <v>338</v>
      </c>
      <c r="D357" s="120">
        <v>1241</v>
      </c>
      <c r="E357" s="138">
        <v>124104</v>
      </c>
      <c r="F357" s="119" t="s">
        <v>37</v>
      </c>
      <c r="G357" s="120" t="s">
        <v>1095</v>
      </c>
      <c r="H357" s="120" t="s">
        <v>889</v>
      </c>
      <c r="I357" s="120" t="s">
        <v>109</v>
      </c>
      <c r="J357" s="120" t="s">
        <v>41</v>
      </c>
      <c r="K357" s="120" t="s">
        <v>1100</v>
      </c>
      <c r="L357" s="120" t="s">
        <v>1101</v>
      </c>
      <c r="M357" s="120" t="s">
        <v>1098</v>
      </c>
      <c r="N357" s="121">
        <v>40764</v>
      </c>
      <c r="O357" s="120" t="s">
        <v>1099</v>
      </c>
      <c r="P357" s="129"/>
      <c r="Q357" s="120" t="s">
        <v>141</v>
      </c>
      <c r="R357" s="120">
        <v>79</v>
      </c>
      <c r="S357" s="155">
        <v>40765</v>
      </c>
      <c r="T357" s="121">
        <v>40807</v>
      </c>
      <c r="U357" s="120" t="s">
        <v>796</v>
      </c>
      <c r="V357" s="120"/>
      <c r="W357" s="124">
        <v>0.2</v>
      </c>
      <c r="X357" s="125">
        <f t="shared" si="26"/>
        <v>0</v>
      </c>
      <c r="Y357" s="126">
        <f t="shared" si="27"/>
        <v>0</v>
      </c>
      <c r="Z357" s="127"/>
    </row>
    <row r="358" spans="3:26" s="115" customFormat="1" ht="39" thickTop="1" x14ac:dyDescent="0.2">
      <c r="C358" s="103">
        <v>339</v>
      </c>
      <c r="D358" s="120">
        <v>1241</v>
      </c>
      <c r="E358" s="138">
        <v>124104</v>
      </c>
      <c r="F358" s="119" t="s">
        <v>37</v>
      </c>
      <c r="G358" s="120" t="s">
        <v>1095</v>
      </c>
      <c r="H358" s="120" t="s">
        <v>889</v>
      </c>
      <c r="I358" s="120" t="s">
        <v>703</v>
      </c>
      <c r="J358" s="120" t="s">
        <v>41</v>
      </c>
      <c r="K358" s="120" t="s">
        <v>1047</v>
      </c>
      <c r="L358" s="120" t="s">
        <v>1102</v>
      </c>
      <c r="M358" s="120" t="s">
        <v>1098</v>
      </c>
      <c r="N358" s="121">
        <v>40764</v>
      </c>
      <c r="O358" s="120" t="s">
        <v>1099</v>
      </c>
      <c r="P358" s="129"/>
      <c r="Q358" s="120" t="s">
        <v>141</v>
      </c>
      <c r="R358" s="120">
        <v>79</v>
      </c>
      <c r="S358" s="155">
        <v>40765</v>
      </c>
      <c r="T358" s="121">
        <v>40807</v>
      </c>
      <c r="U358" s="120" t="s">
        <v>796</v>
      </c>
      <c r="V358" s="120"/>
      <c r="W358" s="124">
        <v>0.2</v>
      </c>
      <c r="X358" s="125">
        <f t="shared" si="26"/>
        <v>0</v>
      </c>
      <c r="Y358" s="126">
        <f t="shared" si="27"/>
        <v>0</v>
      </c>
      <c r="Z358" s="127"/>
    </row>
    <row r="359" spans="3:26" s="115" customFormat="1" ht="51.75" thickBot="1" x14ac:dyDescent="0.25">
      <c r="C359" s="116">
        <v>340</v>
      </c>
      <c r="D359" s="117">
        <v>1241</v>
      </c>
      <c r="E359" s="118">
        <v>124106</v>
      </c>
      <c r="F359" s="119" t="s">
        <v>37</v>
      </c>
      <c r="G359" s="120" t="s">
        <v>1103</v>
      </c>
      <c r="H359" s="120" t="s">
        <v>1104</v>
      </c>
      <c r="I359" s="120" t="s">
        <v>937</v>
      </c>
      <c r="J359" s="120" t="s">
        <v>1008</v>
      </c>
      <c r="K359" s="120" t="s">
        <v>999</v>
      </c>
      <c r="L359" s="120" t="s">
        <v>1009</v>
      </c>
      <c r="M359" s="120">
        <v>487</v>
      </c>
      <c r="N359" s="121">
        <v>40764</v>
      </c>
      <c r="O359" s="120" t="s">
        <v>795</v>
      </c>
      <c r="P359" s="129">
        <v>4824.4399999999996</v>
      </c>
      <c r="Q359" s="120" t="s">
        <v>141</v>
      </c>
      <c r="R359" s="120">
        <v>108</v>
      </c>
      <c r="S359" s="155">
        <v>40767</v>
      </c>
      <c r="T359" s="121">
        <v>40807</v>
      </c>
      <c r="U359" s="120" t="s">
        <v>355</v>
      </c>
      <c r="V359" s="120"/>
      <c r="W359" s="124">
        <v>0.1</v>
      </c>
      <c r="X359" s="125">
        <f t="shared" si="24"/>
        <v>40.203666666666663</v>
      </c>
      <c r="Y359" s="126">
        <f t="shared" si="25"/>
        <v>2170.9979999999996</v>
      </c>
      <c r="Z359" s="127"/>
    </row>
    <row r="360" spans="3:26" s="115" customFormat="1" ht="26.25" thickTop="1" x14ac:dyDescent="0.2">
      <c r="C360" s="103">
        <v>341</v>
      </c>
      <c r="D360" s="117">
        <v>1241</v>
      </c>
      <c r="E360" s="118">
        <v>124106</v>
      </c>
      <c r="F360" s="119" t="s">
        <v>37</v>
      </c>
      <c r="G360" s="120" t="s">
        <v>1105</v>
      </c>
      <c r="H360" s="120" t="s">
        <v>1104</v>
      </c>
      <c r="I360" s="120" t="s">
        <v>884</v>
      </c>
      <c r="J360" s="120" t="s">
        <v>885</v>
      </c>
      <c r="K360" s="120" t="s">
        <v>1002</v>
      </c>
      <c r="L360" s="120"/>
      <c r="M360" s="120">
        <v>487</v>
      </c>
      <c r="N360" s="121">
        <v>40764</v>
      </c>
      <c r="O360" s="120" t="s">
        <v>795</v>
      </c>
      <c r="P360" s="129">
        <v>2888.3999999999996</v>
      </c>
      <c r="Q360" s="120" t="s">
        <v>141</v>
      </c>
      <c r="R360" s="120">
        <v>108</v>
      </c>
      <c r="S360" s="155">
        <v>40767</v>
      </c>
      <c r="T360" s="121">
        <v>40807</v>
      </c>
      <c r="U360" s="120" t="s">
        <v>355</v>
      </c>
      <c r="V360" s="120"/>
      <c r="W360" s="124">
        <v>0.1</v>
      </c>
      <c r="X360" s="125">
        <f t="shared" si="24"/>
        <v>24.069999999999997</v>
      </c>
      <c r="Y360" s="126">
        <f t="shared" si="25"/>
        <v>1299.78</v>
      </c>
      <c r="Z360" s="127"/>
    </row>
    <row r="361" spans="3:26" s="115" customFormat="1" ht="51.75" thickBot="1" x14ac:dyDescent="0.25">
      <c r="C361" s="116">
        <v>342</v>
      </c>
      <c r="D361" s="117">
        <v>1241</v>
      </c>
      <c r="E361" s="118">
        <v>124106</v>
      </c>
      <c r="F361" s="119" t="s">
        <v>37</v>
      </c>
      <c r="G361" s="120" t="s">
        <v>1106</v>
      </c>
      <c r="H361" s="120" t="s">
        <v>1107</v>
      </c>
      <c r="I361" s="120" t="s">
        <v>937</v>
      </c>
      <c r="J361" s="120" t="s">
        <v>1008</v>
      </c>
      <c r="K361" s="120" t="s">
        <v>999</v>
      </c>
      <c r="L361" s="120" t="s">
        <v>1009</v>
      </c>
      <c r="M361" s="120">
        <v>487</v>
      </c>
      <c r="N361" s="121">
        <v>40764</v>
      </c>
      <c r="O361" s="120" t="s">
        <v>795</v>
      </c>
      <c r="P361" s="129">
        <v>4824.4399999999996</v>
      </c>
      <c r="Q361" s="120" t="s">
        <v>141</v>
      </c>
      <c r="R361" s="120">
        <v>108</v>
      </c>
      <c r="S361" s="155">
        <v>40767</v>
      </c>
      <c r="T361" s="121">
        <v>40807</v>
      </c>
      <c r="U361" s="120" t="s">
        <v>355</v>
      </c>
      <c r="V361" s="120"/>
      <c r="W361" s="124">
        <v>0.1</v>
      </c>
      <c r="X361" s="125">
        <f t="shared" si="24"/>
        <v>40.203666666666663</v>
      </c>
      <c r="Y361" s="126">
        <f t="shared" si="25"/>
        <v>2170.9979999999996</v>
      </c>
      <c r="Z361" s="127"/>
    </row>
    <row r="362" spans="3:26" s="115" customFormat="1" ht="26.25" thickTop="1" x14ac:dyDescent="0.2">
      <c r="C362" s="103">
        <v>343</v>
      </c>
      <c r="D362" s="117">
        <v>1241</v>
      </c>
      <c r="E362" s="118">
        <v>124106</v>
      </c>
      <c r="F362" s="119" t="s">
        <v>37</v>
      </c>
      <c r="G362" s="120" t="s">
        <v>1108</v>
      </c>
      <c r="H362" s="120" t="s">
        <v>1107</v>
      </c>
      <c r="I362" s="120" t="s">
        <v>884</v>
      </c>
      <c r="J362" s="120" t="s">
        <v>885</v>
      </c>
      <c r="K362" s="120" t="s">
        <v>1002</v>
      </c>
      <c r="L362" s="120"/>
      <c r="M362" s="120">
        <v>487</v>
      </c>
      <c r="N362" s="121">
        <v>40764</v>
      </c>
      <c r="O362" s="120" t="s">
        <v>795</v>
      </c>
      <c r="P362" s="129">
        <v>2888.3999999999996</v>
      </c>
      <c r="Q362" s="120" t="s">
        <v>141</v>
      </c>
      <c r="R362" s="120">
        <v>108</v>
      </c>
      <c r="S362" s="155">
        <v>40767</v>
      </c>
      <c r="T362" s="121">
        <v>40807</v>
      </c>
      <c r="U362" s="120" t="s">
        <v>355</v>
      </c>
      <c r="V362" s="120"/>
      <c r="W362" s="124">
        <v>0.1</v>
      </c>
      <c r="X362" s="125">
        <f t="shared" si="24"/>
        <v>24.069999999999997</v>
      </c>
      <c r="Y362" s="126">
        <f t="shared" si="25"/>
        <v>1299.78</v>
      </c>
      <c r="Z362" s="127"/>
    </row>
    <row r="363" spans="3:26" s="115" customFormat="1" ht="51.75" thickBot="1" x14ac:dyDescent="0.25">
      <c r="C363" s="116">
        <v>344</v>
      </c>
      <c r="D363" s="117">
        <v>1241</v>
      </c>
      <c r="E363" s="118">
        <v>124106</v>
      </c>
      <c r="F363" s="119" t="s">
        <v>37</v>
      </c>
      <c r="G363" s="120" t="s">
        <v>1109</v>
      </c>
      <c r="H363" s="120" t="s">
        <v>1110</v>
      </c>
      <c r="I363" s="120" t="s">
        <v>937</v>
      </c>
      <c r="J363" s="120" t="s">
        <v>1008</v>
      </c>
      <c r="K363" s="120" t="s">
        <v>999</v>
      </c>
      <c r="L363" s="120" t="s">
        <v>1009</v>
      </c>
      <c r="M363" s="120">
        <v>487</v>
      </c>
      <c r="N363" s="121">
        <v>40764</v>
      </c>
      <c r="O363" s="120" t="s">
        <v>795</v>
      </c>
      <c r="P363" s="129">
        <v>4824.4399999999996</v>
      </c>
      <c r="Q363" s="120" t="s">
        <v>141</v>
      </c>
      <c r="R363" s="120">
        <v>108</v>
      </c>
      <c r="S363" s="155">
        <v>40767</v>
      </c>
      <c r="T363" s="121">
        <v>40807</v>
      </c>
      <c r="U363" s="120" t="s">
        <v>355</v>
      </c>
      <c r="V363" s="120"/>
      <c r="W363" s="124">
        <v>0.1</v>
      </c>
      <c r="X363" s="125">
        <f t="shared" si="24"/>
        <v>40.203666666666663</v>
      </c>
      <c r="Y363" s="126">
        <f t="shared" si="25"/>
        <v>2170.9979999999996</v>
      </c>
      <c r="Z363" s="127"/>
    </row>
    <row r="364" spans="3:26" s="115" customFormat="1" ht="26.25" thickTop="1" x14ac:dyDescent="0.2">
      <c r="C364" s="103">
        <v>345</v>
      </c>
      <c r="D364" s="117">
        <v>1241</v>
      </c>
      <c r="E364" s="118">
        <v>124106</v>
      </c>
      <c r="F364" s="119" t="s">
        <v>37</v>
      </c>
      <c r="G364" s="120" t="s">
        <v>1111</v>
      </c>
      <c r="H364" s="120" t="s">
        <v>1110</v>
      </c>
      <c r="I364" s="120" t="s">
        <v>884</v>
      </c>
      <c r="J364" s="120" t="s">
        <v>885</v>
      </c>
      <c r="K364" s="120" t="s">
        <v>1002</v>
      </c>
      <c r="L364" s="120"/>
      <c r="M364" s="120">
        <v>487</v>
      </c>
      <c r="N364" s="121">
        <v>40764</v>
      </c>
      <c r="O364" s="120" t="s">
        <v>795</v>
      </c>
      <c r="P364" s="129">
        <v>2888.3999999999996</v>
      </c>
      <c r="Q364" s="120" t="s">
        <v>141</v>
      </c>
      <c r="R364" s="120">
        <v>108</v>
      </c>
      <c r="S364" s="155">
        <v>40767</v>
      </c>
      <c r="T364" s="121">
        <v>40807</v>
      </c>
      <c r="U364" s="120" t="s">
        <v>355</v>
      </c>
      <c r="V364" s="120"/>
      <c r="W364" s="124">
        <v>0.1</v>
      </c>
      <c r="X364" s="125">
        <f t="shared" si="24"/>
        <v>24.069999999999997</v>
      </c>
      <c r="Y364" s="126">
        <f t="shared" si="25"/>
        <v>1299.78</v>
      </c>
      <c r="Z364" s="127"/>
    </row>
    <row r="365" spans="3:26" s="115" customFormat="1" ht="51.75" thickBot="1" x14ac:dyDescent="0.25">
      <c r="C365" s="116">
        <v>346</v>
      </c>
      <c r="D365" s="117">
        <v>1241</v>
      </c>
      <c r="E365" s="118">
        <v>124106</v>
      </c>
      <c r="F365" s="119" t="s">
        <v>37</v>
      </c>
      <c r="G365" s="120" t="s">
        <v>1112</v>
      </c>
      <c r="H365" s="120" t="s">
        <v>394</v>
      </c>
      <c r="I365" s="120" t="s">
        <v>937</v>
      </c>
      <c r="J365" s="120" t="s">
        <v>1008</v>
      </c>
      <c r="K365" s="120" t="s">
        <v>999</v>
      </c>
      <c r="L365" s="120" t="s">
        <v>1009</v>
      </c>
      <c r="M365" s="120">
        <v>487</v>
      </c>
      <c r="N365" s="121">
        <v>40764</v>
      </c>
      <c r="O365" s="120" t="s">
        <v>795</v>
      </c>
      <c r="P365" s="129">
        <v>4824.4399999999996</v>
      </c>
      <c r="Q365" s="120" t="s">
        <v>141</v>
      </c>
      <c r="R365" s="120">
        <v>108</v>
      </c>
      <c r="S365" s="155">
        <v>40767</v>
      </c>
      <c r="T365" s="121">
        <v>40807</v>
      </c>
      <c r="U365" s="120" t="s">
        <v>355</v>
      </c>
      <c r="V365" s="120"/>
      <c r="W365" s="124">
        <v>0.1</v>
      </c>
      <c r="X365" s="125">
        <f t="shared" si="24"/>
        <v>40.203666666666663</v>
      </c>
      <c r="Y365" s="126">
        <f t="shared" si="25"/>
        <v>2170.9979999999996</v>
      </c>
      <c r="Z365" s="127"/>
    </row>
    <row r="366" spans="3:26" s="115" customFormat="1" ht="26.25" thickTop="1" x14ac:dyDescent="0.2">
      <c r="C366" s="103">
        <v>347</v>
      </c>
      <c r="D366" s="117">
        <v>1241</v>
      </c>
      <c r="E366" s="118">
        <v>124106</v>
      </c>
      <c r="F366" s="119" t="s">
        <v>37</v>
      </c>
      <c r="G366" s="120" t="s">
        <v>1113</v>
      </c>
      <c r="H366" s="120" t="s">
        <v>394</v>
      </c>
      <c r="I366" s="120" t="s">
        <v>884</v>
      </c>
      <c r="J366" s="120" t="s">
        <v>885</v>
      </c>
      <c r="K366" s="120" t="s">
        <v>1002</v>
      </c>
      <c r="L366" s="120"/>
      <c r="M366" s="120">
        <v>487</v>
      </c>
      <c r="N366" s="121">
        <v>40764</v>
      </c>
      <c r="O366" s="120" t="s">
        <v>795</v>
      </c>
      <c r="P366" s="129">
        <v>2888.3999999999996</v>
      </c>
      <c r="Q366" s="120" t="s">
        <v>141</v>
      </c>
      <c r="R366" s="120">
        <v>108</v>
      </c>
      <c r="S366" s="155">
        <v>40767</v>
      </c>
      <c r="T366" s="121">
        <v>40807</v>
      </c>
      <c r="U366" s="120" t="s">
        <v>355</v>
      </c>
      <c r="V366" s="120"/>
      <c r="W366" s="124">
        <v>0.1</v>
      </c>
      <c r="X366" s="125">
        <f t="shared" si="24"/>
        <v>24.069999999999997</v>
      </c>
      <c r="Y366" s="126">
        <f t="shared" si="25"/>
        <v>1299.78</v>
      </c>
      <c r="Z366" s="127"/>
    </row>
    <row r="367" spans="3:26" s="115" customFormat="1" ht="51.75" thickBot="1" x14ac:dyDescent="0.25">
      <c r="C367" s="116">
        <v>348</v>
      </c>
      <c r="D367" s="117">
        <v>1241</v>
      </c>
      <c r="E367" s="118">
        <v>124106</v>
      </c>
      <c r="F367" s="119" t="s">
        <v>37</v>
      </c>
      <c r="G367" s="120" t="s">
        <v>1114</v>
      </c>
      <c r="H367" s="120" t="s">
        <v>1115</v>
      </c>
      <c r="I367" s="120" t="s">
        <v>937</v>
      </c>
      <c r="J367" s="120" t="s">
        <v>1008</v>
      </c>
      <c r="K367" s="120" t="s">
        <v>999</v>
      </c>
      <c r="L367" s="120" t="s">
        <v>1009</v>
      </c>
      <c r="M367" s="120">
        <v>487</v>
      </c>
      <c r="N367" s="121">
        <v>40764</v>
      </c>
      <c r="O367" s="120" t="s">
        <v>795</v>
      </c>
      <c r="P367" s="129">
        <v>4824.4399999999996</v>
      </c>
      <c r="Q367" s="120" t="s">
        <v>141</v>
      </c>
      <c r="R367" s="120">
        <v>108</v>
      </c>
      <c r="S367" s="155">
        <v>40767</v>
      </c>
      <c r="T367" s="121">
        <v>40807</v>
      </c>
      <c r="U367" s="120" t="s">
        <v>355</v>
      </c>
      <c r="V367" s="120"/>
      <c r="W367" s="124">
        <v>0.1</v>
      </c>
      <c r="X367" s="125">
        <f t="shared" si="24"/>
        <v>40.203666666666663</v>
      </c>
      <c r="Y367" s="126">
        <f t="shared" si="25"/>
        <v>2170.9979999999996</v>
      </c>
      <c r="Z367" s="127"/>
    </row>
    <row r="368" spans="3:26" s="115" customFormat="1" ht="26.25" thickTop="1" x14ac:dyDescent="0.2">
      <c r="C368" s="103">
        <v>349</v>
      </c>
      <c r="D368" s="117">
        <v>1241</v>
      </c>
      <c r="E368" s="118">
        <v>124106</v>
      </c>
      <c r="F368" s="119" t="s">
        <v>37</v>
      </c>
      <c r="G368" s="120" t="s">
        <v>1116</v>
      </c>
      <c r="H368" s="120" t="s">
        <v>1115</v>
      </c>
      <c r="I368" s="120" t="s">
        <v>884</v>
      </c>
      <c r="J368" s="120" t="s">
        <v>885</v>
      </c>
      <c r="K368" s="120" t="s">
        <v>1002</v>
      </c>
      <c r="L368" s="120"/>
      <c r="M368" s="120">
        <v>487</v>
      </c>
      <c r="N368" s="121">
        <v>40764</v>
      </c>
      <c r="O368" s="120" t="s">
        <v>795</v>
      </c>
      <c r="P368" s="129">
        <v>2888.3999999999996</v>
      </c>
      <c r="Q368" s="120" t="s">
        <v>141</v>
      </c>
      <c r="R368" s="120">
        <v>108</v>
      </c>
      <c r="S368" s="155">
        <v>40767</v>
      </c>
      <c r="T368" s="121">
        <v>40807</v>
      </c>
      <c r="U368" s="120" t="s">
        <v>355</v>
      </c>
      <c r="V368" s="120"/>
      <c r="W368" s="124">
        <v>0.1</v>
      </c>
      <c r="X368" s="125">
        <f t="shared" si="24"/>
        <v>24.069999999999997</v>
      </c>
      <c r="Y368" s="126">
        <f t="shared" si="25"/>
        <v>1299.78</v>
      </c>
      <c r="Z368" s="127"/>
    </row>
    <row r="369" spans="3:26" s="115" customFormat="1" ht="51.75" thickBot="1" x14ac:dyDescent="0.25">
      <c r="C369" s="116">
        <v>350</v>
      </c>
      <c r="D369" s="117">
        <v>1241</v>
      </c>
      <c r="E369" s="118">
        <v>124106</v>
      </c>
      <c r="F369" s="119" t="s">
        <v>37</v>
      </c>
      <c r="G369" s="120" t="s">
        <v>1117</v>
      </c>
      <c r="H369" s="120" t="s">
        <v>465</v>
      </c>
      <c r="I369" s="120" t="s">
        <v>937</v>
      </c>
      <c r="J369" s="120" t="s">
        <v>918</v>
      </c>
      <c r="K369" s="120" t="s">
        <v>1013</v>
      </c>
      <c r="L369" s="120" t="s">
        <v>1000</v>
      </c>
      <c r="M369" s="120">
        <v>487</v>
      </c>
      <c r="N369" s="121">
        <v>40764</v>
      </c>
      <c r="O369" s="120" t="s">
        <v>795</v>
      </c>
      <c r="P369" s="129">
        <v>7120.08</v>
      </c>
      <c r="Q369" s="120" t="s">
        <v>141</v>
      </c>
      <c r="R369" s="120">
        <v>108</v>
      </c>
      <c r="S369" s="155">
        <v>40767</v>
      </c>
      <c r="T369" s="121">
        <v>40807</v>
      </c>
      <c r="U369" s="120" t="s">
        <v>355</v>
      </c>
      <c r="V369" s="120"/>
      <c r="W369" s="124">
        <v>0.1</v>
      </c>
      <c r="X369" s="125">
        <f t="shared" si="24"/>
        <v>59.334000000000003</v>
      </c>
      <c r="Y369" s="126">
        <f t="shared" si="25"/>
        <v>3204.0360000000001</v>
      </c>
      <c r="Z369" s="127"/>
    </row>
    <row r="370" spans="3:26" s="115" customFormat="1" ht="26.25" thickTop="1" x14ac:dyDescent="0.2">
      <c r="C370" s="103">
        <v>351</v>
      </c>
      <c r="D370" s="117">
        <v>1241</v>
      </c>
      <c r="E370" s="118">
        <v>124106</v>
      </c>
      <c r="F370" s="119" t="s">
        <v>37</v>
      </c>
      <c r="G370" s="120" t="s">
        <v>1118</v>
      </c>
      <c r="H370" s="120" t="s">
        <v>465</v>
      </c>
      <c r="I370" s="120" t="s">
        <v>1119</v>
      </c>
      <c r="J370" s="120"/>
      <c r="K370" s="120" t="s">
        <v>1120</v>
      </c>
      <c r="L370" s="120"/>
      <c r="M370" s="120">
        <v>487</v>
      </c>
      <c r="N370" s="121">
        <v>40764</v>
      </c>
      <c r="O370" s="120" t="s">
        <v>795</v>
      </c>
      <c r="P370" s="129">
        <v>14839.88</v>
      </c>
      <c r="Q370" s="120" t="s">
        <v>141</v>
      </c>
      <c r="R370" s="120">
        <v>108</v>
      </c>
      <c r="S370" s="155">
        <v>40767</v>
      </c>
      <c r="T370" s="121">
        <v>40807</v>
      </c>
      <c r="U370" s="120" t="s">
        <v>355</v>
      </c>
      <c r="V370" s="120"/>
      <c r="W370" s="124">
        <v>0.1</v>
      </c>
      <c r="X370" s="125">
        <f t="shared" si="24"/>
        <v>123.66566666666667</v>
      </c>
      <c r="Y370" s="126">
        <f t="shared" si="25"/>
        <v>6677.9459999999999</v>
      </c>
      <c r="Z370" s="127"/>
    </row>
    <row r="371" spans="3:26" s="115" customFormat="1" ht="26.25" thickBot="1" x14ac:dyDescent="0.25">
      <c r="C371" s="116">
        <v>352</v>
      </c>
      <c r="D371" s="117">
        <v>1241</v>
      </c>
      <c r="E371" s="118">
        <v>124106</v>
      </c>
      <c r="F371" s="119" t="s">
        <v>37</v>
      </c>
      <c r="G371" s="120" t="s">
        <v>1121</v>
      </c>
      <c r="H371" s="120" t="s">
        <v>465</v>
      </c>
      <c r="I371" s="120" t="s">
        <v>884</v>
      </c>
      <c r="J371" s="120" t="s">
        <v>885</v>
      </c>
      <c r="K371" s="120" t="s">
        <v>920</v>
      </c>
      <c r="L371" s="120"/>
      <c r="M371" s="120">
        <v>487</v>
      </c>
      <c r="N371" s="121">
        <v>40764</v>
      </c>
      <c r="O371" s="120" t="s">
        <v>795</v>
      </c>
      <c r="P371" s="129">
        <v>2888.3999999999996</v>
      </c>
      <c r="Q371" s="120" t="s">
        <v>141</v>
      </c>
      <c r="R371" s="120">
        <v>108</v>
      </c>
      <c r="S371" s="155">
        <v>40767</v>
      </c>
      <c r="T371" s="121">
        <v>40807</v>
      </c>
      <c r="U371" s="120" t="s">
        <v>355</v>
      </c>
      <c r="V371" s="120"/>
      <c r="W371" s="124">
        <v>0.1</v>
      </c>
      <c r="X371" s="125">
        <f t="shared" si="24"/>
        <v>24.069999999999997</v>
      </c>
      <c r="Y371" s="126">
        <f t="shared" si="25"/>
        <v>1299.78</v>
      </c>
      <c r="Z371" s="127"/>
    </row>
    <row r="372" spans="3:26" s="115" customFormat="1" ht="51.75" thickTop="1" x14ac:dyDescent="0.2">
      <c r="C372" s="103">
        <v>353</v>
      </c>
      <c r="D372" s="117">
        <v>1241</v>
      </c>
      <c r="E372" s="118">
        <v>124106</v>
      </c>
      <c r="F372" s="119" t="s">
        <v>37</v>
      </c>
      <c r="G372" s="120" t="s">
        <v>1122</v>
      </c>
      <c r="H372" s="120" t="s">
        <v>465</v>
      </c>
      <c r="I372" s="120" t="s">
        <v>937</v>
      </c>
      <c r="J372" s="120" t="s">
        <v>1008</v>
      </c>
      <c r="K372" s="120" t="s">
        <v>999</v>
      </c>
      <c r="L372" s="120" t="s">
        <v>1009</v>
      </c>
      <c r="M372" s="120">
        <v>487</v>
      </c>
      <c r="N372" s="121">
        <v>40764</v>
      </c>
      <c r="O372" s="120" t="s">
        <v>795</v>
      </c>
      <c r="P372" s="129">
        <v>4824.4399999999996</v>
      </c>
      <c r="Q372" s="120" t="s">
        <v>141</v>
      </c>
      <c r="R372" s="120">
        <v>108</v>
      </c>
      <c r="S372" s="155">
        <v>40767</v>
      </c>
      <c r="T372" s="121">
        <v>40807</v>
      </c>
      <c r="U372" s="120" t="s">
        <v>355</v>
      </c>
      <c r="V372" s="120"/>
      <c r="W372" s="124">
        <v>0.1</v>
      </c>
      <c r="X372" s="125">
        <f t="shared" si="24"/>
        <v>40.203666666666663</v>
      </c>
      <c r="Y372" s="126">
        <f t="shared" si="25"/>
        <v>2170.9979999999996</v>
      </c>
      <c r="Z372" s="127"/>
    </row>
    <row r="373" spans="3:26" s="115" customFormat="1" ht="26.25" thickBot="1" x14ac:dyDescent="0.25">
      <c r="C373" s="116">
        <v>354</v>
      </c>
      <c r="D373" s="117">
        <v>1241</v>
      </c>
      <c r="E373" s="118">
        <v>124106</v>
      </c>
      <c r="F373" s="119" t="s">
        <v>37</v>
      </c>
      <c r="G373" s="120" t="s">
        <v>1123</v>
      </c>
      <c r="H373" s="120" t="s">
        <v>465</v>
      </c>
      <c r="I373" s="120" t="s">
        <v>884</v>
      </c>
      <c r="J373" s="120" t="s">
        <v>885</v>
      </c>
      <c r="K373" s="120" t="s">
        <v>1002</v>
      </c>
      <c r="L373" s="120"/>
      <c r="M373" s="120">
        <v>487</v>
      </c>
      <c r="N373" s="121">
        <v>40764</v>
      </c>
      <c r="O373" s="120" t="s">
        <v>795</v>
      </c>
      <c r="P373" s="129">
        <v>2888.3999999999996</v>
      </c>
      <c r="Q373" s="120" t="s">
        <v>141</v>
      </c>
      <c r="R373" s="120">
        <v>108</v>
      </c>
      <c r="S373" s="155">
        <v>40767</v>
      </c>
      <c r="T373" s="121">
        <v>40807</v>
      </c>
      <c r="U373" s="120" t="s">
        <v>355</v>
      </c>
      <c r="V373" s="120"/>
      <c r="W373" s="124">
        <v>0.1</v>
      </c>
      <c r="X373" s="125">
        <f t="shared" si="24"/>
        <v>24.069999999999997</v>
      </c>
      <c r="Y373" s="126">
        <f t="shared" si="25"/>
        <v>1299.78</v>
      </c>
      <c r="Z373" s="127"/>
    </row>
    <row r="374" spans="3:26" s="115" customFormat="1" ht="51.75" thickTop="1" x14ac:dyDescent="0.2">
      <c r="C374" s="103">
        <v>355</v>
      </c>
      <c r="D374" s="117">
        <v>1241</v>
      </c>
      <c r="E374" s="118">
        <v>124106</v>
      </c>
      <c r="F374" s="119" t="s">
        <v>37</v>
      </c>
      <c r="G374" s="120" t="s">
        <v>1124</v>
      </c>
      <c r="H374" s="120" t="s">
        <v>465</v>
      </c>
      <c r="I374" s="120" t="s">
        <v>937</v>
      </c>
      <c r="J374" s="120" t="s">
        <v>1008</v>
      </c>
      <c r="K374" s="120" t="s">
        <v>999</v>
      </c>
      <c r="L374" s="120" t="s">
        <v>1009</v>
      </c>
      <c r="M374" s="120">
        <v>487</v>
      </c>
      <c r="N374" s="121">
        <v>40764</v>
      </c>
      <c r="O374" s="120" t="s">
        <v>795</v>
      </c>
      <c r="P374" s="129">
        <v>4824.4399999999996</v>
      </c>
      <c r="Q374" s="120" t="s">
        <v>141</v>
      </c>
      <c r="R374" s="120">
        <v>108</v>
      </c>
      <c r="S374" s="155">
        <v>40767</v>
      </c>
      <c r="T374" s="121">
        <v>40807</v>
      </c>
      <c r="U374" s="120" t="s">
        <v>355</v>
      </c>
      <c r="V374" s="120"/>
      <c r="W374" s="124">
        <v>0.1</v>
      </c>
      <c r="X374" s="125">
        <f t="shared" si="24"/>
        <v>40.203666666666663</v>
      </c>
      <c r="Y374" s="126">
        <f t="shared" si="25"/>
        <v>2170.9979999999996</v>
      </c>
      <c r="Z374" s="127"/>
    </row>
    <row r="375" spans="3:26" s="115" customFormat="1" ht="26.25" thickBot="1" x14ac:dyDescent="0.25">
      <c r="C375" s="116">
        <v>356</v>
      </c>
      <c r="D375" s="117">
        <v>1241</v>
      </c>
      <c r="E375" s="118">
        <v>124106</v>
      </c>
      <c r="F375" s="119" t="s">
        <v>37</v>
      </c>
      <c r="G375" s="120" t="s">
        <v>1125</v>
      </c>
      <c r="H375" s="120" t="s">
        <v>465</v>
      </c>
      <c r="I375" s="120" t="s">
        <v>884</v>
      </c>
      <c r="J375" s="120" t="s">
        <v>885</v>
      </c>
      <c r="K375" s="120" t="s">
        <v>1002</v>
      </c>
      <c r="L375" s="120"/>
      <c r="M375" s="120">
        <v>487</v>
      </c>
      <c r="N375" s="121">
        <v>40764</v>
      </c>
      <c r="O375" s="120" t="s">
        <v>795</v>
      </c>
      <c r="P375" s="129">
        <v>2888.3999999999996</v>
      </c>
      <c r="Q375" s="120" t="s">
        <v>141</v>
      </c>
      <c r="R375" s="120">
        <v>108</v>
      </c>
      <c r="S375" s="155">
        <v>40767</v>
      </c>
      <c r="T375" s="121">
        <v>40807</v>
      </c>
      <c r="U375" s="120" t="s">
        <v>355</v>
      </c>
      <c r="V375" s="120"/>
      <c r="W375" s="124">
        <v>0.1</v>
      </c>
      <c r="X375" s="125">
        <f t="shared" si="24"/>
        <v>24.069999999999997</v>
      </c>
      <c r="Y375" s="126">
        <f t="shared" si="25"/>
        <v>1299.78</v>
      </c>
      <c r="Z375" s="127"/>
    </row>
    <row r="376" spans="3:26" s="115" customFormat="1" ht="51.75" thickTop="1" x14ac:dyDescent="0.2">
      <c r="C376" s="103">
        <v>357</v>
      </c>
      <c r="D376" s="117">
        <v>1241</v>
      </c>
      <c r="E376" s="118">
        <v>124106</v>
      </c>
      <c r="F376" s="119" t="s">
        <v>37</v>
      </c>
      <c r="G376" s="120" t="s">
        <v>1126</v>
      </c>
      <c r="H376" s="120" t="s">
        <v>1127</v>
      </c>
      <c r="I376" s="120" t="s">
        <v>937</v>
      </c>
      <c r="J376" s="120" t="s">
        <v>1008</v>
      </c>
      <c r="K376" s="120" t="s">
        <v>999</v>
      </c>
      <c r="L376" s="120" t="s">
        <v>1009</v>
      </c>
      <c r="M376" s="120">
        <v>487</v>
      </c>
      <c r="N376" s="121">
        <v>40764</v>
      </c>
      <c r="O376" s="120" t="s">
        <v>795</v>
      </c>
      <c r="P376" s="129">
        <v>4824.4399999999996</v>
      </c>
      <c r="Q376" s="120" t="s">
        <v>141</v>
      </c>
      <c r="R376" s="120">
        <v>108</v>
      </c>
      <c r="S376" s="155">
        <v>40767</v>
      </c>
      <c r="T376" s="121">
        <v>40807</v>
      </c>
      <c r="U376" s="120" t="s">
        <v>355</v>
      </c>
      <c r="V376" s="120"/>
      <c r="W376" s="124">
        <v>0.1</v>
      </c>
      <c r="X376" s="125">
        <f t="shared" si="24"/>
        <v>40.203666666666663</v>
      </c>
      <c r="Y376" s="126">
        <f t="shared" si="25"/>
        <v>2170.9979999999996</v>
      </c>
      <c r="Z376" s="127"/>
    </row>
    <row r="377" spans="3:26" s="115" customFormat="1" ht="26.25" thickBot="1" x14ac:dyDescent="0.25">
      <c r="C377" s="116">
        <v>358</v>
      </c>
      <c r="D377" s="117">
        <v>1241</v>
      </c>
      <c r="E377" s="118">
        <v>124106</v>
      </c>
      <c r="F377" s="119" t="s">
        <v>37</v>
      </c>
      <c r="G377" s="120" t="s">
        <v>1128</v>
      </c>
      <c r="H377" s="120" t="s">
        <v>1127</v>
      </c>
      <c r="I377" s="120" t="s">
        <v>884</v>
      </c>
      <c r="J377" s="120" t="s">
        <v>885</v>
      </c>
      <c r="K377" s="120" t="s">
        <v>1002</v>
      </c>
      <c r="L377" s="120"/>
      <c r="M377" s="120">
        <v>487</v>
      </c>
      <c r="N377" s="121">
        <v>40764</v>
      </c>
      <c r="O377" s="120" t="s">
        <v>795</v>
      </c>
      <c r="P377" s="129">
        <v>2888.3999999999996</v>
      </c>
      <c r="Q377" s="120" t="s">
        <v>141</v>
      </c>
      <c r="R377" s="120">
        <v>108</v>
      </c>
      <c r="S377" s="155">
        <v>40767</v>
      </c>
      <c r="T377" s="121">
        <v>40807</v>
      </c>
      <c r="U377" s="120" t="s">
        <v>355</v>
      </c>
      <c r="V377" s="120"/>
      <c r="W377" s="124">
        <v>0.1</v>
      </c>
      <c r="X377" s="125">
        <f t="shared" si="24"/>
        <v>24.069999999999997</v>
      </c>
      <c r="Y377" s="126">
        <f t="shared" si="25"/>
        <v>1299.78</v>
      </c>
      <c r="Z377" s="127"/>
    </row>
    <row r="378" spans="3:26" s="115" customFormat="1" ht="51.75" thickTop="1" x14ac:dyDescent="0.2">
      <c r="C378" s="103">
        <v>359</v>
      </c>
      <c r="D378" s="117">
        <v>1241</v>
      </c>
      <c r="E378" s="118">
        <v>124106</v>
      </c>
      <c r="F378" s="119" t="s">
        <v>37</v>
      </c>
      <c r="G378" s="120" t="s">
        <v>1129</v>
      </c>
      <c r="H378" s="120" t="s">
        <v>1130</v>
      </c>
      <c r="I378" s="120" t="s">
        <v>937</v>
      </c>
      <c r="J378" s="120" t="s">
        <v>1008</v>
      </c>
      <c r="K378" s="120" t="s">
        <v>999</v>
      </c>
      <c r="L378" s="120" t="s">
        <v>1009</v>
      </c>
      <c r="M378" s="120">
        <v>487</v>
      </c>
      <c r="N378" s="121">
        <v>40764</v>
      </c>
      <c r="O378" s="120" t="s">
        <v>795</v>
      </c>
      <c r="P378" s="129">
        <v>4824.4399999999996</v>
      </c>
      <c r="Q378" s="120" t="s">
        <v>141</v>
      </c>
      <c r="R378" s="120">
        <v>108</v>
      </c>
      <c r="S378" s="155">
        <v>40767</v>
      </c>
      <c r="T378" s="121">
        <v>40807</v>
      </c>
      <c r="U378" s="120" t="s">
        <v>355</v>
      </c>
      <c r="V378" s="120"/>
      <c r="W378" s="124">
        <v>0.1</v>
      </c>
      <c r="X378" s="125">
        <f t="shared" si="24"/>
        <v>40.203666666666663</v>
      </c>
      <c r="Y378" s="126">
        <f t="shared" si="25"/>
        <v>2170.9979999999996</v>
      </c>
      <c r="Z378" s="127"/>
    </row>
    <row r="379" spans="3:26" s="115" customFormat="1" ht="26.25" thickBot="1" x14ac:dyDescent="0.25">
      <c r="C379" s="116">
        <v>360</v>
      </c>
      <c r="D379" s="117">
        <v>1241</v>
      </c>
      <c r="E379" s="118">
        <v>124106</v>
      </c>
      <c r="F379" s="119" t="s">
        <v>37</v>
      </c>
      <c r="G379" s="120" t="s">
        <v>1131</v>
      </c>
      <c r="H379" s="120" t="s">
        <v>1130</v>
      </c>
      <c r="I379" s="120" t="s">
        <v>884</v>
      </c>
      <c r="J379" s="120" t="s">
        <v>885</v>
      </c>
      <c r="K379" s="120" t="s">
        <v>1002</v>
      </c>
      <c r="L379" s="120"/>
      <c r="M379" s="120">
        <v>487</v>
      </c>
      <c r="N379" s="121">
        <v>40764</v>
      </c>
      <c r="O379" s="120" t="s">
        <v>795</v>
      </c>
      <c r="P379" s="129">
        <v>2888.3999999999996</v>
      </c>
      <c r="Q379" s="120" t="s">
        <v>141</v>
      </c>
      <c r="R379" s="120">
        <v>108</v>
      </c>
      <c r="S379" s="155">
        <v>40767</v>
      </c>
      <c r="T379" s="121">
        <v>40807</v>
      </c>
      <c r="U379" s="120" t="s">
        <v>355</v>
      </c>
      <c r="V379" s="120"/>
      <c r="W379" s="124">
        <v>0.1</v>
      </c>
      <c r="X379" s="125">
        <f t="shared" si="24"/>
        <v>24.069999999999997</v>
      </c>
      <c r="Y379" s="126">
        <f t="shared" si="25"/>
        <v>1299.78</v>
      </c>
      <c r="Z379" s="127"/>
    </row>
    <row r="380" spans="3:26" s="115" customFormat="1" ht="51.75" thickTop="1" x14ac:dyDescent="0.2">
      <c r="C380" s="103">
        <v>361</v>
      </c>
      <c r="D380" s="117">
        <v>1241</v>
      </c>
      <c r="E380" s="118">
        <v>124106</v>
      </c>
      <c r="F380" s="119" t="s">
        <v>37</v>
      </c>
      <c r="G380" s="120" t="s">
        <v>1132</v>
      </c>
      <c r="H380" s="120" t="s">
        <v>1133</v>
      </c>
      <c r="I380" s="120" t="s">
        <v>937</v>
      </c>
      <c r="J380" s="120" t="s">
        <v>1008</v>
      </c>
      <c r="K380" s="120" t="s">
        <v>999</v>
      </c>
      <c r="L380" s="120" t="s">
        <v>1009</v>
      </c>
      <c r="M380" s="120">
        <v>487</v>
      </c>
      <c r="N380" s="121">
        <v>40764</v>
      </c>
      <c r="O380" s="120" t="s">
        <v>795</v>
      </c>
      <c r="P380" s="129">
        <v>4824.4399999999996</v>
      </c>
      <c r="Q380" s="120" t="s">
        <v>141</v>
      </c>
      <c r="R380" s="120">
        <v>108</v>
      </c>
      <c r="S380" s="155">
        <v>40767</v>
      </c>
      <c r="T380" s="121">
        <v>40807</v>
      </c>
      <c r="U380" s="120" t="s">
        <v>355</v>
      </c>
      <c r="V380" s="120"/>
      <c r="W380" s="124">
        <v>0.1</v>
      </c>
      <c r="X380" s="125">
        <f t="shared" si="24"/>
        <v>40.203666666666663</v>
      </c>
      <c r="Y380" s="126">
        <f t="shared" si="25"/>
        <v>2170.9979999999996</v>
      </c>
      <c r="Z380" s="127"/>
    </row>
    <row r="381" spans="3:26" s="115" customFormat="1" ht="26.25" thickBot="1" x14ac:dyDescent="0.25">
      <c r="C381" s="116">
        <v>362</v>
      </c>
      <c r="D381" s="117">
        <v>1241</v>
      </c>
      <c r="E381" s="118">
        <v>124106</v>
      </c>
      <c r="F381" s="119" t="s">
        <v>37</v>
      </c>
      <c r="G381" s="120" t="s">
        <v>1134</v>
      </c>
      <c r="H381" s="120" t="s">
        <v>1133</v>
      </c>
      <c r="I381" s="120" t="s">
        <v>884</v>
      </c>
      <c r="J381" s="120" t="s">
        <v>885</v>
      </c>
      <c r="K381" s="120" t="s">
        <v>1002</v>
      </c>
      <c r="L381" s="120"/>
      <c r="M381" s="120">
        <v>487</v>
      </c>
      <c r="N381" s="121">
        <v>40764</v>
      </c>
      <c r="O381" s="120" t="s">
        <v>795</v>
      </c>
      <c r="P381" s="129">
        <v>2888.3999999999996</v>
      </c>
      <c r="Q381" s="120" t="s">
        <v>141</v>
      </c>
      <c r="R381" s="120">
        <v>108</v>
      </c>
      <c r="S381" s="155">
        <v>40767</v>
      </c>
      <c r="T381" s="121">
        <v>40807</v>
      </c>
      <c r="U381" s="120" t="s">
        <v>355</v>
      </c>
      <c r="V381" s="120"/>
      <c r="W381" s="124">
        <v>0.1</v>
      </c>
      <c r="X381" s="125">
        <f t="shared" si="24"/>
        <v>24.069999999999997</v>
      </c>
      <c r="Y381" s="126">
        <f t="shared" si="25"/>
        <v>1299.78</v>
      </c>
      <c r="Z381" s="127"/>
    </row>
    <row r="382" spans="3:26" s="115" customFormat="1" ht="51.75" thickTop="1" x14ac:dyDescent="0.2">
      <c r="C382" s="103">
        <v>363</v>
      </c>
      <c r="D382" s="117">
        <v>1241</v>
      </c>
      <c r="E382" s="118">
        <v>124106</v>
      </c>
      <c r="F382" s="119" t="s">
        <v>37</v>
      </c>
      <c r="G382" s="120" t="s">
        <v>1135</v>
      </c>
      <c r="H382" s="120" t="s">
        <v>1136</v>
      </c>
      <c r="I382" s="120" t="s">
        <v>1137</v>
      </c>
      <c r="J382" s="120" t="s">
        <v>1138</v>
      </c>
      <c r="K382" s="120">
        <v>116425</v>
      </c>
      <c r="L382" s="120"/>
      <c r="M382" s="120" t="s">
        <v>1139</v>
      </c>
      <c r="N382" s="121">
        <v>40773</v>
      </c>
      <c r="O382" s="120" t="s">
        <v>1140</v>
      </c>
      <c r="P382" s="129">
        <v>1119.31</v>
      </c>
      <c r="Q382" s="120" t="s">
        <v>141</v>
      </c>
      <c r="R382" s="120">
        <v>138</v>
      </c>
      <c r="S382" s="155">
        <v>40777</v>
      </c>
      <c r="T382" s="121">
        <v>40776</v>
      </c>
      <c r="U382" s="120" t="s">
        <v>62</v>
      </c>
      <c r="V382" s="120"/>
      <c r="W382" s="124">
        <v>0.1</v>
      </c>
      <c r="X382" s="125">
        <f t="shared" si="24"/>
        <v>9.3275833333333331</v>
      </c>
      <c r="Y382" s="126">
        <f t="shared" si="25"/>
        <v>503.68950000000001</v>
      </c>
      <c r="Z382" s="127"/>
    </row>
    <row r="383" spans="3:26" s="115" customFormat="1" ht="51.75" thickBot="1" x14ac:dyDescent="0.25">
      <c r="C383" s="116">
        <v>364</v>
      </c>
      <c r="D383" s="117">
        <v>1241</v>
      </c>
      <c r="E383" s="118">
        <v>124106</v>
      </c>
      <c r="F383" s="119" t="s">
        <v>37</v>
      </c>
      <c r="G383" s="120" t="s">
        <v>1135</v>
      </c>
      <c r="H383" s="120" t="s">
        <v>1136</v>
      </c>
      <c r="I383" s="120" t="s">
        <v>1141</v>
      </c>
      <c r="J383" s="120" t="s">
        <v>1138</v>
      </c>
      <c r="K383" s="120">
        <v>116425</v>
      </c>
      <c r="L383" s="120"/>
      <c r="M383" s="120" t="s">
        <v>1139</v>
      </c>
      <c r="N383" s="121">
        <v>40773</v>
      </c>
      <c r="O383" s="120" t="s">
        <v>1140</v>
      </c>
      <c r="P383" s="129">
        <v>1119.31</v>
      </c>
      <c r="Q383" s="120" t="s">
        <v>141</v>
      </c>
      <c r="R383" s="120">
        <v>138</v>
      </c>
      <c r="S383" s="155">
        <v>40777</v>
      </c>
      <c r="T383" s="121">
        <v>40776</v>
      </c>
      <c r="U383" s="120" t="s">
        <v>62</v>
      </c>
      <c r="V383" s="120"/>
      <c r="W383" s="124">
        <v>0.1</v>
      </c>
      <c r="X383" s="125">
        <f t="shared" si="24"/>
        <v>9.3275833333333331</v>
      </c>
      <c r="Y383" s="126">
        <f t="shared" si="25"/>
        <v>503.68950000000001</v>
      </c>
      <c r="Z383" s="127"/>
    </row>
    <row r="384" spans="3:26" s="115" customFormat="1" ht="51.75" thickTop="1" x14ac:dyDescent="0.2">
      <c r="C384" s="103">
        <v>365</v>
      </c>
      <c r="D384" s="117">
        <v>1241</v>
      </c>
      <c r="E384" s="118">
        <v>124106</v>
      </c>
      <c r="F384" s="119" t="s">
        <v>37</v>
      </c>
      <c r="G384" s="120" t="s">
        <v>1142</v>
      </c>
      <c r="H384" s="120" t="s">
        <v>1143</v>
      </c>
      <c r="I384" s="120" t="s">
        <v>937</v>
      </c>
      <c r="J384" s="120" t="s">
        <v>1008</v>
      </c>
      <c r="K384" s="120" t="s">
        <v>999</v>
      </c>
      <c r="L384" s="120" t="s">
        <v>1009</v>
      </c>
      <c r="M384" s="120">
        <v>544</v>
      </c>
      <c r="N384" s="121">
        <v>40794</v>
      </c>
      <c r="O384" s="120" t="s">
        <v>795</v>
      </c>
      <c r="P384" s="129">
        <v>5884.9119999999994</v>
      </c>
      <c r="Q384" s="120" t="s">
        <v>141</v>
      </c>
      <c r="R384" s="120">
        <v>114</v>
      </c>
      <c r="S384" s="155">
        <v>40809</v>
      </c>
      <c r="T384" s="121">
        <v>40837</v>
      </c>
      <c r="U384" s="120" t="s">
        <v>355</v>
      </c>
      <c r="V384" s="120"/>
      <c r="W384" s="124">
        <v>0.1</v>
      </c>
      <c r="X384" s="125">
        <f t="shared" si="24"/>
        <v>49.040933333333328</v>
      </c>
      <c r="Y384" s="126">
        <f t="shared" si="25"/>
        <v>2648.2103999999999</v>
      </c>
      <c r="Z384" s="127"/>
    </row>
    <row r="385" spans="3:26" s="115" customFormat="1" ht="26.25" thickBot="1" x14ac:dyDescent="0.25">
      <c r="C385" s="116">
        <v>366</v>
      </c>
      <c r="D385" s="117">
        <v>1241</v>
      </c>
      <c r="E385" s="118">
        <v>124106</v>
      </c>
      <c r="F385" s="119" t="s">
        <v>37</v>
      </c>
      <c r="G385" s="120" t="s">
        <v>1144</v>
      </c>
      <c r="H385" s="120" t="s">
        <v>1143</v>
      </c>
      <c r="I385" s="120" t="s">
        <v>884</v>
      </c>
      <c r="J385" s="120" t="s">
        <v>885</v>
      </c>
      <c r="K385" s="120" t="s">
        <v>1002</v>
      </c>
      <c r="L385" s="120"/>
      <c r="M385" s="120">
        <v>544</v>
      </c>
      <c r="N385" s="121">
        <v>40794</v>
      </c>
      <c r="O385" s="120" t="s">
        <v>795</v>
      </c>
      <c r="P385" s="129">
        <v>2888.3999999999996</v>
      </c>
      <c r="Q385" s="120" t="s">
        <v>141</v>
      </c>
      <c r="R385" s="120">
        <v>114</v>
      </c>
      <c r="S385" s="155">
        <v>40809</v>
      </c>
      <c r="T385" s="121">
        <v>40837</v>
      </c>
      <c r="U385" s="120" t="s">
        <v>355</v>
      </c>
      <c r="V385" s="120"/>
      <c r="W385" s="124">
        <v>0.1</v>
      </c>
      <c r="X385" s="125">
        <f t="shared" si="24"/>
        <v>24.069999999999997</v>
      </c>
      <c r="Y385" s="126">
        <f t="shared" si="25"/>
        <v>1299.78</v>
      </c>
      <c r="Z385" s="127"/>
    </row>
    <row r="386" spans="3:26" s="115" customFormat="1" ht="51.75" thickTop="1" x14ac:dyDescent="0.2">
      <c r="C386" s="103">
        <v>367</v>
      </c>
      <c r="D386" s="117">
        <v>1241</v>
      </c>
      <c r="E386" s="118">
        <v>124106</v>
      </c>
      <c r="F386" s="119" t="s">
        <v>37</v>
      </c>
      <c r="G386" s="120" t="s">
        <v>1145</v>
      </c>
      <c r="H386" s="120" t="s">
        <v>1146</v>
      </c>
      <c r="I386" s="120" t="s">
        <v>937</v>
      </c>
      <c r="J386" s="120" t="s">
        <v>1008</v>
      </c>
      <c r="K386" s="120" t="s">
        <v>999</v>
      </c>
      <c r="L386" s="120" t="s">
        <v>1009</v>
      </c>
      <c r="M386" s="120">
        <v>544</v>
      </c>
      <c r="N386" s="121">
        <v>40794</v>
      </c>
      <c r="O386" s="120" t="s">
        <v>795</v>
      </c>
      <c r="P386" s="129">
        <v>5884.9119999999994</v>
      </c>
      <c r="Q386" s="120" t="s">
        <v>141</v>
      </c>
      <c r="R386" s="120">
        <v>114</v>
      </c>
      <c r="S386" s="155">
        <v>40809</v>
      </c>
      <c r="T386" s="121">
        <v>40837</v>
      </c>
      <c r="U386" s="120" t="s">
        <v>355</v>
      </c>
      <c r="V386" s="120"/>
      <c r="W386" s="124">
        <v>0.1</v>
      </c>
      <c r="X386" s="125">
        <f t="shared" si="24"/>
        <v>49.040933333333328</v>
      </c>
      <c r="Y386" s="126">
        <f t="shared" si="25"/>
        <v>2648.2103999999999</v>
      </c>
      <c r="Z386" s="127"/>
    </row>
    <row r="387" spans="3:26" s="115" customFormat="1" ht="26.25" thickBot="1" x14ac:dyDescent="0.25">
      <c r="C387" s="116">
        <v>368</v>
      </c>
      <c r="D387" s="117">
        <v>1241</v>
      </c>
      <c r="E387" s="118">
        <v>124106</v>
      </c>
      <c r="F387" s="119" t="s">
        <v>37</v>
      </c>
      <c r="G387" s="120" t="s">
        <v>1147</v>
      </c>
      <c r="H387" s="120" t="s">
        <v>1146</v>
      </c>
      <c r="I387" s="120" t="s">
        <v>884</v>
      </c>
      <c r="J387" s="120" t="s">
        <v>885</v>
      </c>
      <c r="K387" s="120" t="s">
        <v>1002</v>
      </c>
      <c r="L387" s="120"/>
      <c r="M387" s="120">
        <v>544</v>
      </c>
      <c r="N387" s="121">
        <v>40794</v>
      </c>
      <c r="O387" s="120" t="s">
        <v>795</v>
      </c>
      <c r="P387" s="129">
        <v>2888.3999999999996</v>
      </c>
      <c r="Q387" s="120" t="s">
        <v>141</v>
      </c>
      <c r="R387" s="120">
        <v>114</v>
      </c>
      <c r="S387" s="155">
        <v>40809</v>
      </c>
      <c r="T387" s="121">
        <v>40837</v>
      </c>
      <c r="U387" s="120" t="s">
        <v>355</v>
      </c>
      <c r="V387" s="120"/>
      <c r="W387" s="124">
        <v>0.1</v>
      </c>
      <c r="X387" s="125">
        <f t="shared" si="24"/>
        <v>24.069999999999997</v>
      </c>
      <c r="Y387" s="126">
        <f t="shared" si="25"/>
        <v>1299.78</v>
      </c>
      <c r="Z387" s="127"/>
    </row>
    <row r="388" spans="3:26" s="115" customFormat="1" ht="51.75" thickTop="1" x14ac:dyDescent="0.2">
      <c r="C388" s="103">
        <v>369</v>
      </c>
      <c r="D388" s="117">
        <v>1241</v>
      </c>
      <c r="E388" s="118">
        <v>124106</v>
      </c>
      <c r="F388" s="119" t="s">
        <v>37</v>
      </c>
      <c r="G388" s="120" t="s">
        <v>1148</v>
      </c>
      <c r="H388" s="120" t="s">
        <v>652</v>
      </c>
      <c r="I388" s="120" t="s">
        <v>937</v>
      </c>
      <c r="J388" s="120" t="s">
        <v>1008</v>
      </c>
      <c r="K388" s="120" t="s">
        <v>999</v>
      </c>
      <c r="L388" s="120" t="s">
        <v>1009</v>
      </c>
      <c r="M388" s="120">
        <v>544</v>
      </c>
      <c r="N388" s="121">
        <v>40794</v>
      </c>
      <c r="O388" s="120" t="s">
        <v>795</v>
      </c>
      <c r="P388" s="129">
        <v>5884.9119999999994</v>
      </c>
      <c r="Q388" s="120" t="s">
        <v>141</v>
      </c>
      <c r="R388" s="120">
        <v>114</v>
      </c>
      <c r="S388" s="155">
        <v>40809</v>
      </c>
      <c r="T388" s="121">
        <v>40837</v>
      </c>
      <c r="U388" s="120" t="s">
        <v>355</v>
      </c>
      <c r="V388" s="120"/>
      <c r="W388" s="124">
        <v>0.1</v>
      </c>
      <c r="X388" s="125">
        <f t="shared" si="24"/>
        <v>49.040933333333328</v>
      </c>
      <c r="Y388" s="126">
        <f t="shared" si="25"/>
        <v>2648.2103999999999</v>
      </c>
      <c r="Z388" s="127"/>
    </row>
    <row r="389" spans="3:26" s="115" customFormat="1" ht="26.25" thickBot="1" x14ac:dyDescent="0.25">
      <c r="C389" s="116">
        <v>370</v>
      </c>
      <c r="D389" s="117">
        <v>1241</v>
      </c>
      <c r="E389" s="118">
        <v>124106</v>
      </c>
      <c r="F389" s="119" t="s">
        <v>37</v>
      </c>
      <c r="G389" s="120" t="s">
        <v>1149</v>
      </c>
      <c r="H389" s="120" t="s">
        <v>652</v>
      </c>
      <c r="I389" s="120" t="s">
        <v>884</v>
      </c>
      <c r="J389" s="120" t="s">
        <v>885</v>
      </c>
      <c r="K389" s="120" t="s">
        <v>1002</v>
      </c>
      <c r="L389" s="120"/>
      <c r="M389" s="120">
        <v>544</v>
      </c>
      <c r="N389" s="121">
        <v>40794</v>
      </c>
      <c r="O389" s="120" t="s">
        <v>795</v>
      </c>
      <c r="P389" s="129">
        <v>2888.3999999999996</v>
      </c>
      <c r="Q389" s="120" t="s">
        <v>141</v>
      </c>
      <c r="R389" s="120">
        <v>114</v>
      </c>
      <c r="S389" s="155">
        <v>40809</v>
      </c>
      <c r="T389" s="121">
        <v>40837</v>
      </c>
      <c r="U389" s="120" t="s">
        <v>355</v>
      </c>
      <c r="V389" s="120"/>
      <c r="W389" s="124">
        <v>0.1</v>
      </c>
      <c r="X389" s="125">
        <f t="shared" si="24"/>
        <v>24.069999999999997</v>
      </c>
      <c r="Y389" s="126">
        <f t="shared" si="25"/>
        <v>1299.78</v>
      </c>
      <c r="Z389" s="127"/>
    </row>
    <row r="390" spans="3:26" s="115" customFormat="1" ht="51.75" thickTop="1" x14ac:dyDescent="0.2">
      <c r="C390" s="103">
        <v>371</v>
      </c>
      <c r="D390" s="117">
        <v>1241</v>
      </c>
      <c r="E390" s="118">
        <v>124106</v>
      </c>
      <c r="F390" s="119" t="s">
        <v>37</v>
      </c>
      <c r="G390" s="120" t="s">
        <v>1150</v>
      </c>
      <c r="H390" s="120" t="s">
        <v>952</v>
      </c>
      <c r="I390" s="120" t="s">
        <v>937</v>
      </c>
      <c r="J390" s="120" t="s">
        <v>1008</v>
      </c>
      <c r="K390" s="120" t="s">
        <v>999</v>
      </c>
      <c r="L390" s="120" t="s">
        <v>1009</v>
      </c>
      <c r="M390" s="120">
        <v>544</v>
      </c>
      <c r="N390" s="121">
        <v>40794</v>
      </c>
      <c r="O390" s="120" t="s">
        <v>795</v>
      </c>
      <c r="P390" s="129">
        <v>5884.9119999999994</v>
      </c>
      <c r="Q390" s="120" t="s">
        <v>141</v>
      </c>
      <c r="R390" s="120">
        <v>114</v>
      </c>
      <c r="S390" s="155">
        <v>40809</v>
      </c>
      <c r="T390" s="121">
        <v>40837</v>
      </c>
      <c r="U390" s="120" t="s">
        <v>355</v>
      </c>
      <c r="V390" s="120"/>
      <c r="W390" s="124">
        <v>0.1</v>
      </c>
      <c r="X390" s="125">
        <f t="shared" si="24"/>
        <v>49.040933333333328</v>
      </c>
      <c r="Y390" s="126">
        <f t="shared" si="25"/>
        <v>2648.2103999999999</v>
      </c>
      <c r="Z390" s="127"/>
    </row>
    <row r="391" spans="3:26" s="115" customFormat="1" ht="26.25" thickBot="1" x14ac:dyDescent="0.25">
      <c r="C391" s="116">
        <v>372</v>
      </c>
      <c r="D391" s="117">
        <v>1241</v>
      </c>
      <c r="E391" s="118">
        <v>124106</v>
      </c>
      <c r="F391" s="119" t="s">
        <v>37</v>
      </c>
      <c r="G391" s="120" t="s">
        <v>1151</v>
      </c>
      <c r="H391" s="120" t="s">
        <v>952</v>
      </c>
      <c r="I391" s="120" t="s">
        <v>884</v>
      </c>
      <c r="J391" s="120" t="s">
        <v>885</v>
      </c>
      <c r="K391" s="120" t="s">
        <v>1002</v>
      </c>
      <c r="L391" s="120"/>
      <c r="M391" s="120">
        <v>544</v>
      </c>
      <c r="N391" s="121">
        <v>40794</v>
      </c>
      <c r="O391" s="120" t="s">
        <v>795</v>
      </c>
      <c r="P391" s="129">
        <v>2888.3999999999996</v>
      </c>
      <c r="Q391" s="120" t="s">
        <v>141</v>
      </c>
      <c r="R391" s="120">
        <v>114</v>
      </c>
      <c r="S391" s="155">
        <v>40809</v>
      </c>
      <c r="T391" s="121">
        <v>40837</v>
      </c>
      <c r="U391" s="120" t="s">
        <v>355</v>
      </c>
      <c r="V391" s="120"/>
      <c r="W391" s="124">
        <v>0.1</v>
      </c>
      <c r="X391" s="125">
        <f t="shared" si="24"/>
        <v>24.069999999999997</v>
      </c>
      <c r="Y391" s="126">
        <f t="shared" si="25"/>
        <v>1299.78</v>
      </c>
      <c r="Z391" s="127"/>
    </row>
    <row r="392" spans="3:26" s="115" customFormat="1" ht="51.75" thickTop="1" x14ac:dyDescent="0.2">
      <c r="C392" s="103">
        <v>373</v>
      </c>
      <c r="D392" s="117">
        <v>1241</v>
      </c>
      <c r="E392" s="118">
        <v>124106</v>
      </c>
      <c r="F392" s="119" t="s">
        <v>37</v>
      </c>
      <c r="G392" s="120" t="s">
        <v>1152</v>
      </c>
      <c r="H392" s="120" t="s">
        <v>1153</v>
      </c>
      <c r="I392" s="120" t="s">
        <v>937</v>
      </c>
      <c r="J392" s="120" t="s">
        <v>1008</v>
      </c>
      <c r="K392" s="120" t="s">
        <v>999</v>
      </c>
      <c r="L392" s="120" t="s">
        <v>1009</v>
      </c>
      <c r="M392" s="120">
        <v>544</v>
      </c>
      <c r="N392" s="121">
        <v>40794</v>
      </c>
      <c r="O392" s="120" t="s">
        <v>795</v>
      </c>
      <c r="P392" s="129">
        <v>5884.9119999999994</v>
      </c>
      <c r="Q392" s="120" t="s">
        <v>141</v>
      </c>
      <c r="R392" s="120">
        <v>114</v>
      </c>
      <c r="S392" s="155">
        <v>40809</v>
      </c>
      <c r="T392" s="121">
        <v>40837</v>
      </c>
      <c r="U392" s="120" t="s">
        <v>355</v>
      </c>
      <c r="V392" s="120"/>
      <c r="W392" s="124">
        <v>0.1</v>
      </c>
      <c r="X392" s="125">
        <f t="shared" si="24"/>
        <v>49.040933333333328</v>
      </c>
      <c r="Y392" s="126">
        <f t="shared" si="25"/>
        <v>2648.2103999999999</v>
      </c>
      <c r="Z392" s="127"/>
    </row>
    <row r="393" spans="3:26" s="115" customFormat="1" ht="26.25" thickBot="1" x14ac:dyDescent="0.25">
      <c r="C393" s="116">
        <v>374</v>
      </c>
      <c r="D393" s="117">
        <v>1241</v>
      </c>
      <c r="E393" s="118">
        <v>124106</v>
      </c>
      <c r="F393" s="119" t="s">
        <v>37</v>
      </c>
      <c r="G393" s="120" t="s">
        <v>1154</v>
      </c>
      <c r="H393" s="120" t="s">
        <v>1153</v>
      </c>
      <c r="I393" s="120" t="s">
        <v>884</v>
      </c>
      <c r="J393" s="120" t="s">
        <v>885</v>
      </c>
      <c r="K393" s="120" t="s">
        <v>1002</v>
      </c>
      <c r="L393" s="120"/>
      <c r="M393" s="120">
        <v>544</v>
      </c>
      <c r="N393" s="121">
        <v>40794</v>
      </c>
      <c r="O393" s="120" t="s">
        <v>795</v>
      </c>
      <c r="P393" s="129">
        <v>2888.3999999999996</v>
      </c>
      <c r="Q393" s="120" t="s">
        <v>141</v>
      </c>
      <c r="R393" s="120">
        <v>114</v>
      </c>
      <c r="S393" s="155">
        <v>40809</v>
      </c>
      <c r="T393" s="121">
        <v>40837</v>
      </c>
      <c r="U393" s="120" t="s">
        <v>355</v>
      </c>
      <c r="V393" s="120"/>
      <c r="W393" s="124">
        <v>0.1</v>
      </c>
      <c r="X393" s="125">
        <f t="shared" si="24"/>
        <v>24.069999999999997</v>
      </c>
      <c r="Y393" s="126">
        <f t="shared" si="25"/>
        <v>1299.78</v>
      </c>
      <c r="Z393" s="127"/>
    </row>
    <row r="394" spans="3:26" s="115" customFormat="1" ht="39" thickTop="1" x14ac:dyDescent="0.2">
      <c r="C394" s="103">
        <v>375</v>
      </c>
      <c r="D394" s="117">
        <v>1241</v>
      </c>
      <c r="E394" s="118">
        <v>124106</v>
      </c>
      <c r="F394" s="119" t="s">
        <v>37</v>
      </c>
      <c r="G394" s="120" t="s">
        <v>1155</v>
      </c>
      <c r="H394" s="120" t="s">
        <v>219</v>
      </c>
      <c r="I394" s="120" t="s">
        <v>917</v>
      </c>
      <c r="J394" s="120" t="s">
        <v>1156</v>
      </c>
      <c r="K394" s="120"/>
      <c r="L394" s="120" t="s">
        <v>1009</v>
      </c>
      <c r="M394" s="120">
        <v>545</v>
      </c>
      <c r="N394" s="121">
        <v>40794</v>
      </c>
      <c r="O394" s="120" t="s">
        <v>795</v>
      </c>
      <c r="P394" s="129">
        <v>12420.120000000003</v>
      </c>
      <c r="Q394" s="120" t="s">
        <v>141</v>
      </c>
      <c r="R394" s="120">
        <v>114</v>
      </c>
      <c r="S394" s="155">
        <v>40809</v>
      </c>
      <c r="T394" s="121">
        <v>40837</v>
      </c>
      <c r="U394" s="120" t="s">
        <v>223</v>
      </c>
      <c r="V394" s="120"/>
      <c r="W394" s="124">
        <v>0.1</v>
      </c>
      <c r="X394" s="125">
        <f t="shared" si="24"/>
        <v>103.50100000000003</v>
      </c>
      <c r="Y394" s="126">
        <f t="shared" si="25"/>
        <v>5589.0540000000019</v>
      </c>
      <c r="Z394" s="127"/>
    </row>
    <row r="395" spans="3:26" s="115" customFormat="1" ht="26.25" thickBot="1" x14ac:dyDescent="0.25">
      <c r="C395" s="116">
        <v>376</v>
      </c>
      <c r="D395" s="117">
        <v>1241</v>
      </c>
      <c r="E395" s="118">
        <v>124106</v>
      </c>
      <c r="F395" s="119" t="s">
        <v>37</v>
      </c>
      <c r="G395" s="120" t="s">
        <v>1157</v>
      </c>
      <c r="H395" s="120" t="s">
        <v>1158</v>
      </c>
      <c r="I395" s="120" t="s">
        <v>1017</v>
      </c>
      <c r="J395" s="120"/>
      <c r="K395" s="120" t="s">
        <v>1159</v>
      </c>
      <c r="L395" s="120"/>
      <c r="M395" s="120">
        <v>613</v>
      </c>
      <c r="N395" s="121">
        <v>40829</v>
      </c>
      <c r="O395" s="120" t="s">
        <v>795</v>
      </c>
      <c r="P395" s="129">
        <v>28211.199999999997</v>
      </c>
      <c r="Q395" s="120" t="s">
        <v>141</v>
      </c>
      <c r="R395" s="120">
        <v>62</v>
      </c>
      <c r="S395" s="155">
        <v>40842</v>
      </c>
      <c r="T395" s="121">
        <v>40871</v>
      </c>
      <c r="U395" s="120" t="s">
        <v>355</v>
      </c>
      <c r="V395" s="120"/>
      <c r="W395" s="124">
        <v>0.1</v>
      </c>
      <c r="X395" s="125">
        <f t="shared" si="24"/>
        <v>235.09333333333333</v>
      </c>
      <c r="Y395" s="126">
        <f t="shared" si="25"/>
        <v>12695.039999999999</v>
      </c>
      <c r="Z395" s="127"/>
    </row>
    <row r="396" spans="3:26" s="115" customFormat="1" ht="26.25" thickTop="1" x14ac:dyDescent="0.2">
      <c r="C396" s="103">
        <v>377</v>
      </c>
      <c r="D396" s="117">
        <v>1241</v>
      </c>
      <c r="E396" s="118">
        <v>124106</v>
      </c>
      <c r="F396" s="119" t="s">
        <v>37</v>
      </c>
      <c r="G396" s="120" t="s">
        <v>1160</v>
      </c>
      <c r="H396" s="120" t="s">
        <v>1158</v>
      </c>
      <c r="I396" s="120" t="s">
        <v>884</v>
      </c>
      <c r="J396" s="120" t="s">
        <v>885</v>
      </c>
      <c r="K396" s="120" t="s">
        <v>1021</v>
      </c>
      <c r="L396" s="120"/>
      <c r="M396" s="120">
        <v>613</v>
      </c>
      <c r="N396" s="121">
        <v>40829</v>
      </c>
      <c r="O396" s="120" t="s">
        <v>795</v>
      </c>
      <c r="P396" s="129">
        <v>3282.7999999999997</v>
      </c>
      <c r="Q396" s="120" t="s">
        <v>141</v>
      </c>
      <c r="R396" s="120">
        <v>62</v>
      </c>
      <c r="S396" s="155">
        <v>40842</v>
      </c>
      <c r="T396" s="121">
        <v>40871</v>
      </c>
      <c r="U396" s="120" t="s">
        <v>355</v>
      </c>
      <c r="V396" s="120"/>
      <c r="W396" s="124">
        <v>0.1</v>
      </c>
      <c r="X396" s="125">
        <f t="shared" si="24"/>
        <v>27.356666666666666</v>
      </c>
      <c r="Y396" s="126">
        <f t="shared" si="25"/>
        <v>1477.2599999999998</v>
      </c>
      <c r="Z396" s="127"/>
    </row>
    <row r="397" spans="3:26" s="115" customFormat="1" ht="26.25" thickBot="1" x14ac:dyDescent="0.25">
      <c r="C397" s="116">
        <v>378</v>
      </c>
      <c r="D397" s="117">
        <v>1241</v>
      </c>
      <c r="E397" s="118">
        <v>124106</v>
      </c>
      <c r="F397" s="119" t="s">
        <v>37</v>
      </c>
      <c r="G397" s="120" t="s">
        <v>1161</v>
      </c>
      <c r="H397" s="120" t="s">
        <v>1162</v>
      </c>
      <c r="I397" s="120" t="s">
        <v>884</v>
      </c>
      <c r="J397" s="120" t="s">
        <v>885</v>
      </c>
      <c r="K397" s="120" t="s">
        <v>1021</v>
      </c>
      <c r="L397" s="120"/>
      <c r="M397" s="120">
        <v>613</v>
      </c>
      <c r="N397" s="121">
        <v>40829</v>
      </c>
      <c r="O397" s="120" t="s">
        <v>795</v>
      </c>
      <c r="P397" s="129">
        <v>3282.7999999999997</v>
      </c>
      <c r="Q397" s="120" t="s">
        <v>141</v>
      </c>
      <c r="R397" s="120">
        <v>62</v>
      </c>
      <c r="S397" s="155">
        <v>40842</v>
      </c>
      <c r="T397" s="121">
        <v>40871</v>
      </c>
      <c r="U397" s="120" t="s">
        <v>355</v>
      </c>
      <c r="V397" s="120"/>
      <c r="W397" s="124">
        <v>0.1</v>
      </c>
      <c r="X397" s="125">
        <f t="shared" si="24"/>
        <v>27.356666666666666</v>
      </c>
      <c r="Y397" s="126">
        <f t="shared" si="25"/>
        <v>1477.2599999999998</v>
      </c>
      <c r="Z397" s="127"/>
    </row>
    <row r="398" spans="3:26" s="115" customFormat="1" ht="39" thickTop="1" x14ac:dyDescent="0.2">
      <c r="C398" s="103">
        <v>379</v>
      </c>
      <c r="D398" s="120">
        <v>1241</v>
      </c>
      <c r="E398" s="138">
        <v>124104</v>
      </c>
      <c r="F398" s="119" t="s">
        <v>37</v>
      </c>
      <c r="G398" s="120" t="s">
        <v>1163</v>
      </c>
      <c r="H398" s="120" t="s">
        <v>1164</v>
      </c>
      <c r="I398" s="120" t="s">
        <v>694</v>
      </c>
      <c r="J398" s="120" t="s">
        <v>41</v>
      </c>
      <c r="K398" s="120" t="s">
        <v>1165</v>
      </c>
      <c r="L398" s="120" t="s">
        <v>1166</v>
      </c>
      <c r="M398" s="120" t="s">
        <v>1167</v>
      </c>
      <c r="N398" s="121">
        <v>40820</v>
      </c>
      <c r="O398" s="120" t="s">
        <v>958</v>
      </c>
      <c r="P398" s="129">
        <v>6970</v>
      </c>
      <c r="Q398" s="120" t="s">
        <v>141</v>
      </c>
      <c r="R398" s="120">
        <v>54</v>
      </c>
      <c r="S398" s="155">
        <v>40841</v>
      </c>
      <c r="T398" s="121">
        <v>40871</v>
      </c>
      <c r="U398" s="120" t="s">
        <v>62</v>
      </c>
      <c r="V398" s="120"/>
      <c r="W398" s="124">
        <v>0.2</v>
      </c>
      <c r="X398" s="125">
        <f t="shared" ref="X398:X405" si="28">+P398*0.2/12</f>
        <v>116.16666666666667</v>
      </c>
      <c r="Y398" s="126">
        <f t="shared" ref="Y398:Y405" si="29">+P398*0.2*4.5</f>
        <v>6273</v>
      </c>
      <c r="Z398" s="127"/>
    </row>
    <row r="399" spans="3:26" s="115" customFormat="1" ht="39" thickBot="1" x14ac:dyDescent="0.25">
      <c r="C399" s="116">
        <v>380</v>
      </c>
      <c r="D399" s="120">
        <v>1241</v>
      </c>
      <c r="E399" s="138">
        <v>124104</v>
      </c>
      <c r="F399" s="119" t="s">
        <v>37</v>
      </c>
      <c r="G399" s="120" t="s">
        <v>1163</v>
      </c>
      <c r="H399" s="120" t="s">
        <v>1164</v>
      </c>
      <c r="I399" s="120" t="s">
        <v>117</v>
      </c>
      <c r="J399" s="120" t="s">
        <v>41</v>
      </c>
      <c r="K399" s="120" t="s">
        <v>1085</v>
      </c>
      <c r="L399" s="120" t="s">
        <v>1168</v>
      </c>
      <c r="M399" s="120" t="s">
        <v>1167</v>
      </c>
      <c r="N399" s="121">
        <v>40820</v>
      </c>
      <c r="O399" s="120" t="s">
        <v>958</v>
      </c>
      <c r="P399" s="129"/>
      <c r="Q399" s="120" t="s">
        <v>141</v>
      </c>
      <c r="R399" s="120">
        <v>54</v>
      </c>
      <c r="S399" s="155">
        <v>40841</v>
      </c>
      <c r="T399" s="121">
        <v>40871</v>
      </c>
      <c r="U399" s="120" t="s">
        <v>62</v>
      </c>
      <c r="V399" s="120"/>
      <c r="W399" s="124">
        <v>0.2</v>
      </c>
      <c r="X399" s="125">
        <f t="shared" si="28"/>
        <v>0</v>
      </c>
      <c r="Y399" s="126">
        <f t="shared" si="29"/>
        <v>0</v>
      </c>
      <c r="Z399" s="127"/>
    </row>
    <row r="400" spans="3:26" s="115" customFormat="1" ht="39" thickTop="1" x14ac:dyDescent="0.2">
      <c r="C400" s="103">
        <v>381</v>
      </c>
      <c r="D400" s="120">
        <v>1241</v>
      </c>
      <c r="E400" s="138">
        <v>124104</v>
      </c>
      <c r="F400" s="119" t="s">
        <v>37</v>
      </c>
      <c r="G400" s="120" t="s">
        <v>1163</v>
      </c>
      <c r="H400" s="120" t="s">
        <v>1164</v>
      </c>
      <c r="I400" s="120" t="s">
        <v>109</v>
      </c>
      <c r="J400" s="120" t="s">
        <v>41</v>
      </c>
      <c r="K400" s="120" t="s">
        <v>1047</v>
      </c>
      <c r="L400" s="120" t="s">
        <v>1169</v>
      </c>
      <c r="M400" s="120" t="s">
        <v>1167</v>
      </c>
      <c r="N400" s="121">
        <v>40820</v>
      </c>
      <c r="O400" s="120" t="s">
        <v>958</v>
      </c>
      <c r="P400" s="129"/>
      <c r="Q400" s="120" t="s">
        <v>141</v>
      </c>
      <c r="R400" s="120">
        <v>54</v>
      </c>
      <c r="S400" s="155">
        <v>40841</v>
      </c>
      <c r="T400" s="121">
        <v>40871</v>
      </c>
      <c r="U400" s="120" t="s">
        <v>62</v>
      </c>
      <c r="V400" s="120"/>
      <c r="W400" s="124">
        <v>0.2</v>
      </c>
      <c r="X400" s="125">
        <f t="shared" si="28"/>
        <v>0</v>
      </c>
      <c r="Y400" s="126">
        <f t="shared" si="29"/>
        <v>0</v>
      </c>
      <c r="Z400" s="127"/>
    </row>
    <row r="401" spans="3:26" s="115" customFormat="1" ht="39" thickBot="1" x14ac:dyDescent="0.25">
      <c r="C401" s="116">
        <v>382</v>
      </c>
      <c r="D401" s="120">
        <v>1241</v>
      </c>
      <c r="E401" s="138">
        <v>124104</v>
      </c>
      <c r="F401" s="119" t="s">
        <v>37</v>
      </c>
      <c r="G401" s="120" t="s">
        <v>1163</v>
      </c>
      <c r="H401" s="120" t="s">
        <v>1164</v>
      </c>
      <c r="I401" s="120" t="s">
        <v>703</v>
      </c>
      <c r="J401" s="120" t="s">
        <v>41</v>
      </c>
      <c r="K401" s="120" t="s">
        <v>1053</v>
      </c>
      <c r="L401" s="120"/>
      <c r="M401" s="120" t="s">
        <v>1167</v>
      </c>
      <c r="N401" s="121">
        <v>40820</v>
      </c>
      <c r="O401" s="120" t="s">
        <v>958</v>
      </c>
      <c r="P401" s="129"/>
      <c r="Q401" s="120" t="s">
        <v>141</v>
      </c>
      <c r="R401" s="120">
        <v>54</v>
      </c>
      <c r="S401" s="155">
        <v>40841</v>
      </c>
      <c r="T401" s="121">
        <v>40871</v>
      </c>
      <c r="U401" s="120" t="s">
        <v>62</v>
      </c>
      <c r="V401" s="120"/>
      <c r="W401" s="124">
        <v>0.2</v>
      </c>
      <c r="X401" s="125">
        <f t="shared" si="28"/>
        <v>0</v>
      </c>
      <c r="Y401" s="126">
        <f t="shared" si="29"/>
        <v>0</v>
      </c>
      <c r="Z401" s="127"/>
    </row>
    <row r="402" spans="3:26" s="115" customFormat="1" ht="39" thickTop="1" x14ac:dyDescent="0.2">
      <c r="C402" s="103">
        <v>383</v>
      </c>
      <c r="D402" s="120">
        <v>1241</v>
      </c>
      <c r="E402" s="138">
        <v>124104</v>
      </c>
      <c r="F402" s="119" t="s">
        <v>37</v>
      </c>
      <c r="G402" s="120" t="s">
        <v>1170</v>
      </c>
      <c r="H402" s="120" t="s">
        <v>1171</v>
      </c>
      <c r="I402" s="120" t="s">
        <v>694</v>
      </c>
      <c r="J402" s="120" t="s">
        <v>41</v>
      </c>
      <c r="K402" s="120" t="s">
        <v>1165</v>
      </c>
      <c r="L402" s="120" t="s">
        <v>1172</v>
      </c>
      <c r="M402" s="120" t="s">
        <v>1173</v>
      </c>
      <c r="N402" s="121">
        <v>40820</v>
      </c>
      <c r="O402" s="120" t="s">
        <v>958</v>
      </c>
      <c r="P402" s="129">
        <v>6970</v>
      </c>
      <c r="Q402" s="120" t="s">
        <v>141</v>
      </c>
      <c r="R402" s="120">
        <v>54</v>
      </c>
      <c r="S402" s="155">
        <v>40841</v>
      </c>
      <c r="T402" s="121">
        <v>40871</v>
      </c>
      <c r="U402" s="130" t="s">
        <v>180</v>
      </c>
      <c r="V402" s="130"/>
      <c r="W402" s="124">
        <v>0.2</v>
      </c>
      <c r="X402" s="125">
        <f t="shared" si="28"/>
        <v>116.16666666666667</v>
      </c>
      <c r="Y402" s="126">
        <f t="shared" si="29"/>
        <v>6273</v>
      </c>
      <c r="Z402" s="127"/>
    </row>
    <row r="403" spans="3:26" s="115" customFormat="1" ht="39" thickBot="1" x14ac:dyDescent="0.25">
      <c r="C403" s="116">
        <v>384</v>
      </c>
      <c r="D403" s="120">
        <v>1241</v>
      </c>
      <c r="E403" s="138">
        <v>124104</v>
      </c>
      <c r="F403" s="119" t="s">
        <v>37</v>
      </c>
      <c r="G403" s="120" t="s">
        <v>1170</v>
      </c>
      <c r="H403" s="120" t="s">
        <v>1171</v>
      </c>
      <c r="I403" s="120" t="s">
        <v>117</v>
      </c>
      <c r="J403" s="120" t="s">
        <v>41</v>
      </c>
      <c r="K403" s="120" t="s">
        <v>1085</v>
      </c>
      <c r="L403" s="120" t="s">
        <v>1174</v>
      </c>
      <c r="M403" s="120" t="s">
        <v>1173</v>
      </c>
      <c r="N403" s="121">
        <v>40820</v>
      </c>
      <c r="O403" s="120" t="s">
        <v>958</v>
      </c>
      <c r="P403" s="129"/>
      <c r="Q403" s="120" t="s">
        <v>141</v>
      </c>
      <c r="R403" s="120">
        <v>54</v>
      </c>
      <c r="S403" s="155">
        <v>40841</v>
      </c>
      <c r="T403" s="121">
        <v>40871</v>
      </c>
      <c r="U403" s="130" t="s">
        <v>180</v>
      </c>
      <c r="V403" s="130"/>
      <c r="W403" s="124">
        <v>0.2</v>
      </c>
      <c r="X403" s="125">
        <f t="shared" si="28"/>
        <v>0</v>
      </c>
      <c r="Y403" s="126">
        <f t="shared" si="29"/>
        <v>0</v>
      </c>
      <c r="Z403" s="127"/>
    </row>
    <row r="404" spans="3:26" s="115" customFormat="1" ht="39" thickTop="1" x14ac:dyDescent="0.2">
      <c r="C404" s="103">
        <v>385</v>
      </c>
      <c r="D404" s="120">
        <v>1241</v>
      </c>
      <c r="E404" s="138">
        <v>124104</v>
      </c>
      <c r="F404" s="119" t="s">
        <v>37</v>
      </c>
      <c r="G404" s="120" t="s">
        <v>1170</v>
      </c>
      <c r="H404" s="120" t="s">
        <v>1171</v>
      </c>
      <c r="I404" s="120" t="s">
        <v>109</v>
      </c>
      <c r="J404" s="120" t="s">
        <v>41</v>
      </c>
      <c r="K404" s="120" t="s">
        <v>1047</v>
      </c>
      <c r="L404" s="120"/>
      <c r="M404" s="120" t="s">
        <v>1173</v>
      </c>
      <c r="N404" s="121">
        <v>40820</v>
      </c>
      <c r="O404" s="120" t="s">
        <v>958</v>
      </c>
      <c r="P404" s="129"/>
      <c r="Q404" s="120" t="s">
        <v>141</v>
      </c>
      <c r="R404" s="120">
        <v>54</v>
      </c>
      <c r="S404" s="155">
        <v>40841</v>
      </c>
      <c r="T404" s="121">
        <v>40871</v>
      </c>
      <c r="U404" s="130" t="s">
        <v>180</v>
      </c>
      <c r="V404" s="130"/>
      <c r="W404" s="124">
        <v>0.2</v>
      </c>
      <c r="X404" s="125">
        <f t="shared" si="28"/>
        <v>0</v>
      </c>
      <c r="Y404" s="126">
        <f t="shared" si="29"/>
        <v>0</v>
      </c>
      <c r="Z404" s="127"/>
    </row>
    <row r="405" spans="3:26" s="115" customFormat="1" ht="39" thickBot="1" x14ac:dyDescent="0.25">
      <c r="C405" s="116">
        <v>386</v>
      </c>
      <c r="D405" s="120">
        <v>1241</v>
      </c>
      <c r="E405" s="138">
        <v>124104</v>
      </c>
      <c r="F405" s="119" t="s">
        <v>37</v>
      </c>
      <c r="G405" s="120" t="s">
        <v>1170</v>
      </c>
      <c r="H405" s="120" t="s">
        <v>1171</v>
      </c>
      <c r="I405" s="120" t="s">
        <v>703</v>
      </c>
      <c r="J405" s="120" t="s">
        <v>41</v>
      </c>
      <c r="K405" s="120" t="s">
        <v>1053</v>
      </c>
      <c r="L405" s="120"/>
      <c r="M405" s="120" t="s">
        <v>1173</v>
      </c>
      <c r="N405" s="121">
        <v>40820</v>
      </c>
      <c r="O405" s="120" t="s">
        <v>958</v>
      </c>
      <c r="P405" s="129"/>
      <c r="Q405" s="120" t="s">
        <v>141</v>
      </c>
      <c r="R405" s="120">
        <v>54</v>
      </c>
      <c r="S405" s="155">
        <v>40841</v>
      </c>
      <c r="T405" s="121">
        <v>40871</v>
      </c>
      <c r="U405" s="130" t="s">
        <v>180</v>
      </c>
      <c r="V405" s="130"/>
      <c r="W405" s="124">
        <v>0.2</v>
      </c>
      <c r="X405" s="125">
        <f t="shared" si="28"/>
        <v>0</v>
      </c>
      <c r="Y405" s="126">
        <f t="shared" si="29"/>
        <v>0</v>
      </c>
      <c r="Z405" s="127"/>
    </row>
    <row r="406" spans="3:26" s="115" customFormat="1" ht="26.25" thickTop="1" x14ac:dyDescent="0.2">
      <c r="C406" s="103">
        <v>387</v>
      </c>
      <c r="D406" s="120">
        <v>1241</v>
      </c>
      <c r="E406" s="138">
        <v>124106</v>
      </c>
      <c r="F406" s="119" t="s">
        <v>37</v>
      </c>
      <c r="G406" s="120" t="s">
        <v>1175</v>
      </c>
      <c r="H406" s="120" t="s">
        <v>39</v>
      </c>
      <c r="I406" s="120" t="s">
        <v>1176</v>
      </c>
      <c r="J406" s="120" t="s">
        <v>1177</v>
      </c>
      <c r="K406" s="120" t="s">
        <v>1178</v>
      </c>
      <c r="L406" s="120" t="s">
        <v>1179</v>
      </c>
      <c r="M406" s="120">
        <v>755</v>
      </c>
      <c r="N406" s="121">
        <v>40897</v>
      </c>
      <c r="O406" s="120" t="s">
        <v>795</v>
      </c>
      <c r="P406" s="129">
        <v>14395.599999999999</v>
      </c>
      <c r="Q406" s="120" t="s">
        <v>141</v>
      </c>
      <c r="R406" s="120">
        <v>266</v>
      </c>
      <c r="S406" s="155">
        <v>40903</v>
      </c>
      <c r="T406" s="121">
        <v>40935</v>
      </c>
      <c r="U406" s="120" t="s">
        <v>549</v>
      </c>
      <c r="V406" s="120"/>
      <c r="W406" s="124">
        <v>0.1</v>
      </c>
      <c r="X406" s="125">
        <f t="shared" ref="X406:X469" si="30">+P406*0.1/12</f>
        <v>119.96333333333332</v>
      </c>
      <c r="Y406" s="126">
        <f t="shared" ref="Y406:Y469" si="31">+P406*0.1*4.5</f>
        <v>6478.0199999999995</v>
      </c>
      <c r="Z406" s="127"/>
    </row>
    <row r="407" spans="3:26" s="115" customFormat="1" ht="26.25" thickBot="1" x14ac:dyDescent="0.25">
      <c r="C407" s="116">
        <v>388</v>
      </c>
      <c r="D407" s="120">
        <v>1241</v>
      </c>
      <c r="E407" s="138">
        <v>124106</v>
      </c>
      <c r="F407" s="119" t="s">
        <v>37</v>
      </c>
      <c r="G407" s="120" t="s">
        <v>1180</v>
      </c>
      <c r="H407" s="120" t="s">
        <v>39</v>
      </c>
      <c r="I407" s="120" t="s">
        <v>1181</v>
      </c>
      <c r="J407" s="120" t="s">
        <v>1182</v>
      </c>
      <c r="K407" s="120" t="s">
        <v>1183</v>
      </c>
      <c r="L407" s="120" t="s">
        <v>1184</v>
      </c>
      <c r="M407" s="120">
        <v>755</v>
      </c>
      <c r="N407" s="121">
        <v>40897</v>
      </c>
      <c r="O407" s="120" t="s">
        <v>795</v>
      </c>
      <c r="P407" s="129">
        <v>3381.3999999999996</v>
      </c>
      <c r="Q407" s="120" t="s">
        <v>141</v>
      </c>
      <c r="R407" s="120">
        <v>266</v>
      </c>
      <c r="S407" s="155">
        <v>40903</v>
      </c>
      <c r="T407" s="121">
        <v>40935</v>
      </c>
      <c r="U407" s="120" t="s">
        <v>53</v>
      </c>
      <c r="V407" s="120"/>
      <c r="W407" s="124">
        <v>0.1</v>
      </c>
      <c r="X407" s="125">
        <f t="shared" si="30"/>
        <v>28.178333333333331</v>
      </c>
      <c r="Y407" s="126">
        <f t="shared" si="31"/>
        <v>1521.6299999999999</v>
      </c>
      <c r="Z407" s="127"/>
    </row>
    <row r="408" spans="3:26" s="115" customFormat="1" ht="39" thickTop="1" x14ac:dyDescent="0.2">
      <c r="C408" s="103">
        <v>389</v>
      </c>
      <c r="D408" s="120">
        <v>1241</v>
      </c>
      <c r="E408" s="138">
        <v>124106</v>
      </c>
      <c r="F408" s="119" t="s">
        <v>37</v>
      </c>
      <c r="G408" s="120" t="s">
        <v>1185</v>
      </c>
      <c r="H408" s="120" t="s">
        <v>39</v>
      </c>
      <c r="I408" s="120" t="s">
        <v>1186</v>
      </c>
      <c r="J408" s="120" t="s">
        <v>987</v>
      </c>
      <c r="K408" s="120" t="s">
        <v>1187</v>
      </c>
      <c r="L408" s="120" t="s">
        <v>1188</v>
      </c>
      <c r="M408" s="120">
        <v>755</v>
      </c>
      <c r="N408" s="121">
        <v>40897</v>
      </c>
      <c r="O408" s="120" t="s">
        <v>795</v>
      </c>
      <c r="P408" s="129">
        <v>8074.7599999999993</v>
      </c>
      <c r="Q408" s="120" t="s">
        <v>141</v>
      </c>
      <c r="R408" s="120">
        <v>266</v>
      </c>
      <c r="S408" s="155">
        <v>40903</v>
      </c>
      <c r="T408" s="121">
        <v>40935</v>
      </c>
      <c r="U408" s="120" t="s">
        <v>53</v>
      </c>
      <c r="V408" s="120"/>
      <c r="W408" s="124">
        <v>0.1</v>
      </c>
      <c r="X408" s="125">
        <f t="shared" si="30"/>
        <v>67.289666666666662</v>
      </c>
      <c r="Y408" s="126">
        <f t="shared" si="31"/>
        <v>3633.6419999999998</v>
      </c>
      <c r="Z408" s="127"/>
    </row>
    <row r="409" spans="3:26" s="115" customFormat="1" ht="39" thickBot="1" x14ac:dyDescent="0.25">
      <c r="C409" s="116">
        <v>390</v>
      </c>
      <c r="D409" s="120">
        <v>1241</v>
      </c>
      <c r="E409" s="138">
        <v>124106</v>
      </c>
      <c r="F409" s="119" t="s">
        <v>37</v>
      </c>
      <c r="G409" s="120" t="s">
        <v>1189</v>
      </c>
      <c r="H409" s="120" t="s">
        <v>39</v>
      </c>
      <c r="I409" s="120" t="s">
        <v>1190</v>
      </c>
      <c r="J409" s="120" t="s">
        <v>1191</v>
      </c>
      <c r="K409" s="120" t="s">
        <v>1187</v>
      </c>
      <c r="L409" s="120" t="s">
        <v>1192</v>
      </c>
      <c r="M409" s="120">
        <v>755</v>
      </c>
      <c r="N409" s="121">
        <v>40897</v>
      </c>
      <c r="O409" s="120" t="s">
        <v>795</v>
      </c>
      <c r="P409" s="129">
        <v>6056.36</v>
      </c>
      <c r="Q409" s="120" t="s">
        <v>141</v>
      </c>
      <c r="R409" s="120">
        <v>266</v>
      </c>
      <c r="S409" s="155">
        <v>40903</v>
      </c>
      <c r="T409" s="121">
        <v>40935</v>
      </c>
      <c r="U409" s="120" t="s">
        <v>53</v>
      </c>
      <c r="V409" s="120"/>
      <c r="W409" s="124">
        <v>0.1</v>
      </c>
      <c r="X409" s="125">
        <f t="shared" si="30"/>
        <v>50.469666666666662</v>
      </c>
      <c r="Y409" s="126">
        <f t="shared" si="31"/>
        <v>2725.3620000000001</v>
      </c>
      <c r="Z409" s="127"/>
    </row>
    <row r="410" spans="3:26" s="115" customFormat="1" ht="39" thickTop="1" x14ac:dyDescent="0.2">
      <c r="C410" s="103">
        <v>391</v>
      </c>
      <c r="D410" s="120">
        <v>1241</v>
      </c>
      <c r="E410" s="138">
        <v>124106</v>
      </c>
      <c r="F410" s="119" t="s">
        <v>37</v>
      </c>
      <c r="G410" s="120" t="s">
        <v>1193</v>
      </c>
      <c r="H410" s="120" t="s">
        <v>39</v>
      </c>
      <c r="I410" s="120" t="s">
        <v>1194</v>
      </c>
      <c r="J410" s="120" t="s">
        <v>1191</v>
      </c>
      <c r="K410" s="120" t="s">
        <v>1187</v>
      </c>
      <c r="L410" s="120" t="s">
        <v>1192</v>
      </c>
      <c r="M410" s="120">
        <v>755</v>
      </c>
      <c r="N410" s="121">
        <v>40897</v>
      </c>
      <c r="O410" s="120" t="s">
        <v>795</v>
      </c>
      <c r="P410" s="129">
        <v>6056.36</v>
      </c>
      <c r="Q410" s="120" t="s">
        <v>141</v>
      </c>
      <c r="R410" s="120">
        <v>266</v>
      </c>
      <c r="S410" s="155">
        <v>40903</v>
      </c>
      <c r="T410" s="121">
        <v>40935</v>
      </c>
      <c r="U410" s="120" t="s">
        <v>53</v>
      </c>
      <c r="V410" s="120"/>
      <c r="W410" s="124">
        <v>0.1</v>
      </c>
      <c r="X410" s="125">
        <f t="shared" si="30"/>
        <v>50.469666666666662</v>
      </c>
      <c r="Y410" s="126">
        <f t="shared" si="31"/>
        <v>2725.3620000000001</v>
      </c>
      <c r="Z410" s="127"/>
    </row>
    <row r="411" spans="3:26" s="115" customFormat="1" ht="39" thickBot="1" x14ac:dyDescent="0.25">
      <c r="C411" s="116">
        <v>392</v>
      </c>
      <c r="D411" s="120">
        <v>1241</v>
      </c>
      <c r="E411" s="138">
        <v>124106</v>
      </c>
      <c r="F411" s="119" t="s">
        <v>37</v>
      </c>
      <c r="G411" s="120" t="s">
        <v>1195</v>
      </c>
      <c r="H411" s="120" t="s">
        <v>39</v>
      </c>
      <c r="I411" s="120" t="s">
        <v>1196</v>
      </c>
      <c r="J411" s="120" t="s">
        <v>1191</v>
      </c>
      <c r="K411" s="120" t="s">
        <v>1187</v>
      </c>
      <c r="L411" s="120" t="s">
        <v>1192</v>
      </c>
      <c r="M411" s="120">
        <v>755</v>
      </c>
      <c r="N411" s="121">
        <v>40897</v>
      </c>
      <c r="O411" s="120" t="s">
        <v>795</v>
      </c>
      <c r="P411" s="129">
        <v>6056.36</v>
      </c>
      <c r="Q411" s="120" t="s">
        <v>141</v>
      </c>
      <c r="R411" s="120">
        <v>266</v>
      </c>
      <c r="S411" s="155">
        <v>40903</v>
      </c>
      <c r="T411" s="121">
        <v>40935</v>
      </c>
      <c r="U411" s="120" t="s">
        <v>53</v>
      </c>
      <c r="V411" s="120"/>
      <c r="W411" s="124">
        <v>0.1</v>
      </c>
      <c r="X411" s="125">
        <f t="shared" si="30"/>
        <v>50.469666666666662</v>
      </c>
      <c r="Y411" s="126">
        <f t="shared" si="31"/>
        <v>2725.3620000000001</v>
      </c>
      <c r="Z411" s="127"/>
    </row>
    <row r="412" spans="3:26" s="115" customFormat="1" ht="39" thickTop="1" x14ac:dyDescent="0.2">
      <c r="C412" s="103">
        <v>393</v>
      </c>
      <c r="D412" s="120">
        <v>1241</v>
      </c>
      <c r="E412" s="138">
        <v>124106</v>
      </c>
      <c r="F412" s="119" t="s">
        <v>37</v>
      </c>
      <c r="G412" s="120" t="s">
        <v>1197</v>
      </c>
      <c r="H412" s="120" t="s">
        <v>39</v>
      </c>
      <c r="I412" s="120" t="s">
        <v>1198</v>
      </c>
      <c r="J412" s="120" t="s">
        <v>1191</v>
      </c>
      <c r="K412" s="120" t="s">
        <v>1187</v>
      </c>
      <c r="L412" s="120" t="s">
        <v>1192</v>
      </c>
      <c r="M412" s="120">
        <v>755</v>
      </c>
      <c r="N412" s="121">
        <v>40897</v>
      </c>
      <c r="O412" s="120" t="s">
        <v>795</v>
      </c>
      <c r="P412" s="129">
        <v>6056.36</v>
      </c>
      <c r="Q412" s="120" t="s">
        <v>141</v>
      </c>
      <c r="R412" s="120">
        <v>266</v>
      </c>
      <c r="S412" s="155">
        <v>40903</v>
      </c>
      <c r="T412" s="121">
        <v>40935</v>
      </c>
      <c r="U412" s="120" t="s">
        <v>53</v>
      </c>
      <c r="V412" s="120"/>
      <c r="W412" s="124">
        <v>0.1</v>
      </c>
      <c r="X412" s="125">
        <f t="shared" si="30"/>
        <v>50.469666666666662</v>
      </c>
      <c r="Y412" s="126">
        <f t="shared" si="31"/>
        <v>2725.3620000000001</v>
      </c>
      <c r="Z412" s="127"/>
    </row>
    <row r="413" spans="3:26" s="115" customFormat="1" ht="26.25" thickBot="1" x14ac:dyDescent="0.25">
      <c r="C413" s="116">
        <v>394</v>
      </c>
      <c r="D413" s="120">
        <v>1241</v>
      </c>
      <c r="E413" s="138">
        <v>124106</v>
      </c>
      <c r="F413" s="119" t="s">
        <v>37</v>
      </c>
      <c r="G413" s="120" t="s">
        <v>1199</v>
      </c>
      <c r="H413" s="120" t="s">
        <v>39</v>
      </c>
      <c r="I413" s="120" t="s">
        <v>1200</v>
      </c>
      <c r="J413" s="120" t="s">
        <v>1201</v>
      </c>
      <c r="K413" s="120" t="s">
        <v>1202</v>
      </c>
      <c r="L413" s="120" t="s">
        <v>1203</v>
      </c>
      <c r="M413" s="120">
        <v>755</v>
      </c>
      <c r="N413" s="121">
        <v>40897</v>
      </c>
      <c r="O413" s="120" t="s">
        <v>795</v>
      </c>
      <c r="P413" s="129">
        <v>8561.9599999999991</v>
      </c>
      <c r="Q413" s="120" t="s">
        <v>141</v>
      </c>
      <c r="R413" s="120">
        <v>266</v>
      </c>
      <c r="S413" s="155">
        <v>40903</v>
      </c>
      <c r="T413" s="121">
        <v>40935</v>
      </c>
      <c r="U413" s="120" t="s">
        <v>53</v>
      </c>
      <c r="V413" s="120"/>
      <c r="W413" s="124">
        <v>0.1</v>
      </c>
      <c r="X413" s="125">
        <f t="shared" si="30"/>
        <v>71.349666666666664</v>
      </c>
      <c r="Y413" s="126">
        <f t="shared" si="31"/>
        <v>3852.8819999999996</v>
      </c>
      <c r="Z413" s="127"/>
    </row>
    <row r="414" spans="3:26" s="115" customFormat="1" ht="26.25" thickTop="1" x14ac:dyDescent="0.2">
      <c r="C414" s="103">
        <v>395</v>
      </c>
      <c r="D414" s="120">
        <v>1241</v>
      </c>
      <c r="E414" s="138">
        <v>124106</v>
      </c>
      <c r="F414" s="119" t="s">
        <v>37</v>
      </c>
      <c r="G414" s="120" t="s">
        <v>1204</v>
      </c>
      <c r="H414" s="120" t="s">
        <v>39</v>
      </c>
      <c r="I414" s="120" t="s">
        <v>1200</v>
      </c>
      <c r="J414" s="120" t="s">
        <v>1205</v>
      </c>
      <c r="K414" s="120" t="s">
        <v>1202</v>
      </c>
      <c r="L414" s="120" t="s">
        <v>1206</v>
      </c>
      <c r="M414" s="120">
        <v>755</v>
      </c>
      <c r="N414" s="121">
        <v>40897</v>
      </c>
      <c r="O414" s="120" t="s">
        <v>795</v>
      </c>
      <c r="P414" s="129">
        <v>4807.04</v>
      </c>
      <c r="Q414" s="120" t="s">
        <v>141</v>
      </c>
      <c r="R414" s="120">
        <v>266</v>
      </c>
      <c r="S414" s="155">
        <v>40903</v>
      </c>
      <c r="T414" s="121">
        <v>40935</v>
      </c>
      <c r="U414" s="120" t="s">
        <v>53</v>
      </c>
      <c r="V414" s="120"/>
      <c r="W414" s="124">
        <v>0.1</v>
      </c>
      <c r="X414" s="125">
        <f t="shared" si="30"/>
        <v>40.058666666666667</v>
      </c>
      <c r="Y414" s="126">
        <f t="shared" si="31"/>
        <v>2163.1680000000001</v>
      </c>
      <c r="Z414" s="127"/>
    </row>
    <row r="415" spans="3:26" s="115" customFormat="1" ht="26.25" thickBot="1" x14ac:dyDescent="0.25">
      <c r="C415" s="116">
        <v>396</v>
      </c>
      <c r="D415" s="120">
        <v>1241</v>
      </c>
      <c r="E415" s="138">
        <v>124106</v>
      </c>
      <c r="F415" s="119" t="s">
        <v>37</v>
      </c>
      <c r="G415" s="120" t="s">
        <v>1207</v>
      </c>
      <c r="H415" s="120" t="s">
        <v>39</v>
      </c>
      <c r="I415" s="120" t="s">
        <v>1200</v>
      </c>
      <c r="J415" s="120" t="s">
        <v>1205</v>
      </c>
      <c r="K415" s="120" t="s">
        <v>1202</v>
      </c>
      <c r="L415" s="120" t="s">
        <v>1206</v>
      </c>
      <c r="M415" s="120">
        <v>755</v>
      </c>
      <c r="N415" s="121">
        <v>40897</v>
      </c>
      <c r="O415" s="120" t="s">
        <v>795</v>
      </c>
      <c r="P415" s="129">
        <v>4807.04</v>
      </c>
      <c r="Q415" s="120" t="s">
        <v>141</v>
      </c>
      <c r="R415" s="120">
        <v>266</v>
      </c>
      <c r="S415" s="155">
        <v>40903</v>
      </c>
      <c r="T415" s="121">
        <v>40935</v>
      </c>
      <c r="U415" s="120" t="s">
        <v>53</v>
      </c>
      <c r="V415" s="120"/>
      <c r="W415" s="124">
        <v>0.1</v>
      </c>
      <c r="X415" s="125">
        <f t="shared" si="30"/>
        <v>40.058666666666667</v>
      </c>
      <c r="Y415" s="126">
        <f t="shared" si="31"/>
        <v>2163.1680000000001</v>
      </c>
      <c r="Z415" s="127"/>
    </row>
    <row r="416" spans="3:26" s="115" customFormat="1" ht="26.25" thickTop="1" x14ac:dyDescent="0.2">
      <c r="C416" s="103">
        <v>397</v>
      </c>
      <c r="D416" s="120">
        <v>1241</v>
      </c>
      <c r="E416" s="138">
        <v>124106</v>
      </c>
      <c r="F416" s="119" t="s">
        <v>37</v>
      </c>
      <c r="G416" s="120" t="s">
        <v>1208</v>
      </c>
      <c r="H416" s="120" t="s">
        <v>39</v>
      </c>
      <c r="I416" s="120" t="s">
        <v>1209</v>
      </c>
      <c r="J416" s="120" t="s">
        <v>1210</v>
      </c>
      <c r="K416" s="120"/>
      <c r="L416" s="120" t="s">
        <v>1211</v>
      </c>
      <c r="M416" s="120">
        <v>755</v>
      </c>
      <c r="N416" s="121">
        <v>40897</v>
      </c>
      <c r="O416" s="120" t="s">
        <v>795</v>
      </c>
      <c r="P416" s="129">
        <v>2775.8799999999997</v>
      </c>
      <c r="Q416" s="120" t="s">
        <v>141</v>
      </c>
      <c r="R416" s="120">
        <v>266</v>
      </c>
      <c r="S416" s="155">
        <v>40903</v>
      </c>
      <c r="T416" s="121">
        <v>40935</v>
      </c>
      <c r="U416" s="120" t="s">
        <v>53</v>
      </c>
      <c r="V416" s="120"/>
      <c r="W416" s="124">
        <v>0.1</v>
      </c>
      <c r="X416" s="125">
        <f t="shared" si="30"/>
        <v>23.132333333333332</v>
      </c>
      <c r="Y416" s="126">
        <f t="shared" si="31"/>
        <v>1249.1459999999997</v>
      </c>
      <c r="Z416" s="127"/>
    </row>
    <row r="417" spans="3:26" s="115" customFormat="1" ht="26.25" thickBot="1" x14ac:dyDescent="0.25">
      <c r="C417" s="116">
        <v>398</v>
      </c>
      <c r="D417" s="120">
        <v>1241</v>
      </c>
      <c r="E417" s="138">
        <v>124106</v>
      </c>
      <c r="F417" s="119" t="s">
        <v>37</v>
      </c>
      <c r="G417" s="120" t="s">
        <v>1212</v>
      </c>
      <c r="H417" s="120" t="s">
        <v>39</v>
      </c>
      <c r="I417" s="120" t="s">
        <v>863</v>
      </c>
      <c r="J417" s="120" t="s">
        <v>1213</v>
      </c>
      <c r="K417" s="120"/>
      <c r="L417" s="120" t="s">
        <v>1214</v>
      </c>
      <c r="M417" s="120">
        <v>755</v>
      </c>
      <c r="N417" s="121">
        <v>40897</v>
      </c>
      <c r="O417" s="120" t="s">
        <v>795</v>
      </c>
      <c r="P417" s="129">
        <v>8791.64</v>
      </c>
      <c r="Q417" s="120" t="s">
        <v>141</v>
      </c>
      <c r="R417" s="120">
        <v>266</v>
      </c>
      <c r="S417" s="155">
        <v>40903</v>
      </c>
      <c r="T417" s="121">
        <v>40935</v>
      </c>
      <c r="U417" s="120" t="s">
        <v>549</v>
      </c>
      <c r="V417" s="120"/>
      <c r="W417" s="124">
        <v>0.1</v>
      </c>
      <c r="X417" s="125">
        <f t="shared" si="30"/>
        <v>73.263666666666666</v>
      </c>
      <c r="Y417" s="126">
        <f t="shared" si="31"/>
        <v>3956.2379999999998</v>
      </c>
      <c r="Z417" s="127"/>
    </row>
    <row r="418" spans="3:26" s="115" customFormat="1" ht="26.25" thickTop="1" x14ac:dyDescent="0.2">
      <c r="C418" s="103">
        <v>399</v>
      </c>
      <c r="D418" s="120">
        <v>1241</v>
      </c>
      <c r="E418" s="138">
        <v>124106</v>
      </c>
      <c r="F418" s="119" t="s">
        <v>37</v>
      </c>
      <c r="G418" s="120" t="s">
        <v>1215</v>
      </c>
      <c r="H418" s="120" t="s">
        <v>465</v>
      </c>
      <c r="I418" s="120" t="s">
        <v>1216</v>
      </c>
      <c r="J418" s="120" t="s">
        <v>1217</v>
      </c>
      <c r="K418" s="120" t="s">
        <v>1218</v>
      </c>
      <c r="L418" s="120" t="s">
        <v>1219</v>
      </c>
      <c r="M418" s="120">
        <v>769</v>
      </c>
      <c r="N418" s="121">
        <v>40900</v>
      </c>
      <c r="O418" s="120" t="s">
        <v>795</v>
      </c>
      <c r="P418" s="129">
        <v>6936.7999999999993</v>
      </c>
      <c r="Q418" s="120" t="s">
        <v>141</v>
      </c>
      <c r="R418" s="120">
        <v>266</v>
      </c>
      <c r="S418" s="155">
        <v>40903</v>
      </c>
      <c r="T418" s="121">
        <v>40935</v>
      </c>
      <c r="U418" s="120" t="s">
        <v>355</v>
      </c>
      <c r="V418" s="120"/>
      <c r="W418" s="124">
        <v>0.1</v>
      </c>
      <c r="X418" s="125">
        <f t="shared" si="30"/>
        <v>57.806666666666665</v>
      </c>
      <c r="Y418" s="126">
        <f t="shared" si="31"/>
        <v>3121.56</v>
      </c>
      <c r="Z418" s="127"/>
    </row>
    <row r="419" spans="3:26" s="115" customFormat="1" ht="39" thickBot="1" x14ac:dyDescent="0.25">
      <c r="C419" s="116">
        <v>400</v>
      </c>
      <c r="D419" s="120">
        <v>1241</v>
      </c>
      <c r="E419" s="138">
        <v>124106</v>
      </c>
      <c r="F419" s="119" t="s">
        <v>37</v>
      </c>
      <c r="G419" s="120" t="s">
        <v>1220</v>
      </c>
      <c r="H419" s="120" t="s">
        <v>1016</v>
      </c>
      <c r="I419" s="120" t="s">
        <v>798</v>
      </c>
      <c r="J419" s="120" t="s">
        <v>1221</v>
      </c>
      <c r="K419" s="120" t="s">
        <v>1222</v>
      </c>
      <c r="L419" s="120" t="s">
        <v>1223</v>
      </c>
      <c r="M419" s="120">
        <v>769</v>
      </c>
      <c r="N419" s="121">
        <v>40900</v>
      </c>
      <c r="O419" s="120" t="s">
        <v>795</v>
      </c>
      <c r="P419" s="129">
        <v>8792.7999999999993</v>
      </c>
      <c r="Q419" s="120" t="s">
        <v>141</v>
      </c>
      <c r="R419" s="120">
        <v>266</v>
      </c>
      <c r="S419" s="155">
        <v>40903</v>
      </c>
      <c r="T419" s="121">
        <v>40935</v>
      </c>
      <c r="U419" s="120" t="s">
        <v>53</v>
      </c>
      <c r="V419" s="120"/>
      <c r="W419" s="124">
        <v>0.1</v>
      </c>
      <c r="X419" s="125">
        <f t="shared" si="30"/>
        <v>73.273333333333326</v>
      </c>
      <c r="Y419" s="126">
        <f t="shared" si="31"/>
        <v>3956.7599999999998</v>
      </c>
      <c r="Z419" s="127"/>
    </row>
    <row r="420" spans="3:26" s="115" customFormat="1" ht="26.25" thickTop="1" x14ac:dyDescent="0.2">
      <c r="C420" s="103">
        <v>401</v>
      </c>
      <c r="D420" s="120">
        <v>1241</v>
      </c>
      <c r="E420" s="138">
        <v>124106</v>
      </c>
      <c r="F420" s="119" t="s">
        <v>37</v>
      </c>
      <c r="G420" s="120" t="s">
        <v>1224</v>
      </c>
      <c r="H420" s="157" t="s">
        <v>1225</v>
      </c>
      <c r="I420" s="120" t="s">
        <v>147</v>
      </c>
      <c r="J420" s="120" t="s">
        <v>1226</v>
      </c>
      <c r="K420" s="120" t="s">
        <v>1227</v>
      </c>
      <c r="L420" s="120" t="s">
        <v>1228</v>
      </c>
      <c r="M420" s="120">
        <v>754</v>
      </c>
      <c r="N420" s="121">
        <v>40897</v>
      </c>
      <c r="O420" s="120" t="s">
        <v>795</v>
      </c>
      <c r="P420" s="129">
        <v>4108.7199999999993</v>
      </c>
      <c r="Q420" s="120" t="s">
        <v>141</v>
      </c>
      <c r="R420" s="120">
        <v>266</v>
      </c>
      <c r="S420" s="155">
        <v>40903</v>
      </c>
      <c r="T420" s="121">
        <v>40935</v>
      </c>
      <c r="U420" s="130" t="s">
        <v>180</v>
      </c>
      <c r="V420" s="130"/>
      <c r="W420" s="124">
        <v>0.1</v>
      </c>
      <c r="X420" s="125">
        <f t="shared" si="30"/>
        <v>34.239333333333327</v>
      </c>
      <c r="Y420" s="126">
        <f t="shared" si="31"/>
        <v>1848.9239999999998</v>
      </c>
      <c r="Z420" s="127"/>
    </row>
    <row r="421" spans="3:26" s="115" customFormat="1" ht="26.25" thickBot="1" x14ac:dyDescent="0.25">
      <c r="C421" s="116">
        <v>402</v>
      </c>
      <c r="D421" s="120">
        <v>1241</v>
      </c>
      <c r="E421" s="138">
        <v>124106</v>
      </c>
      <c r="F421" s="119" t="s">
        <v>37</v>
      </c>
      <c r="G421" s="120" t="s">
        <v>1229</v>
      </c>
      <c r="H421" s="120" t="s">
        <v>1230</v>
      </c>
      <c r="I421" s="120" t="s">
        <v>147</v>
      </c>
      <c r="J421" s="120" t="s">
        <v>1226</v>
      </c>
      <c r="K421" s="120" t="s">
        <v>1231</v>
      </c>
      <c r="L421" s="120" t="s">
        <v>1232</v>
      </c>
      <c r="M421" s="120">
        <v>754</v>
      </c>
      <c r="N421" s="121">
        <v>40897</v>
      </c>
      <c r="O421" s="120" t="s">
        <v>795</v>
      </c>
      <c r="P421" s="129">
        <v>8100.28</v>
      </c>
      <c r="Q421" s="120" t="s">
        <v>141</v>
      </c>
      <c r="R421" s="120">
        <v>266</v>
      </c>
      <c r="S421" s="155">
        <v>40903</v>
      </c>
      <c r="T421" s="121">
        <v>40935</v>
      </c>
      <c r="U421" s="130" t="s">
        <v>180</v>
      </c>
      <c r="V421" s="130"/>
      <c r="W421" s="124">
        <v>0.1</v>
      </c>
      <c r="X421" s="125">
        <f t="shared" si="30"/>
        <v>67.50233333333334</v>
      </c>
      <c r="Y421" s="126">
        <f t="shared" si="31"/>
        <v>3645.1260000000002</v>
      </c>
      <c r="Z421" s="127"/>
    </row>
    <row r="422" spans="3:26" s="115" customFormat="1" ht="26.25" thickTop="1" x14ac:dyDescent="0.2">
      <c r="C422" s="103">
        <v>403</v>
      </c>
      <c r="D422" s="120">
        <v>1241</v>
      </c>
      <c r="E422" s="138">
        <v>124106</v>
      </c>
      <c r="F422" s="119" t="s">
        <v>37</v>
      </c>
      <c r="G422" s="120" t="s">
        <v>1233</v>
      </c>
      <c r="H422" s="120" t="s">
        <v>171</v>
      </c>
      <c r="I422" s="120" t="s">
        <v>147</v>
      </c>
      <c r="J422" s="120" t="s">
        <v>1234</v>
      </c>
      <c r="K422" s="120" t="s">
        <v>1235</v>
      </c>
      <c r="L422" s="120" t="s">
        <v>1236</v>
      </c>
      <c r="M422" s="120">
        <v>754</v>
      </c>
      <c r="N422" s="121">
        <v>40897</v>
      </c>
      <c r="O422" s="120" t="s">
        <v>795</v>
      </c>
      <c r="P422" s="129">
        <v>12805.24</v>
      </c>
      <c r="Q422" s="120" t="s">
        <v>141</v>
      </c>
      <c r="R422" s="120">
        <v>266</v>
      </c>
      <c r="S422" s="155">
        <v>40903</v>
      </c>
      <c r="T422" s="121">
        <v>40935</v>
      </c>
      <c r="U422" s="130" t="s">
        <v>180</v>
      </c>
      <c r="V422" s="130"/>
      <c r="W422" s="124">
        <v>0.1</v>
      </c>
      <c r="X422" s="125">
        <f t="shared" si="30"/>
        <v>106.71033333333334</v>
      </c>
      <c r="Y422" s="126">
        <f t="shared" si="31"/>
        <v>5762.3580000000002</v>
      </c>
      <c r="Z422" s="127"/>
    </row>
    <row r="423" spans="3:26" s="115" customFormat="1" ht="26.25" thickBot="1" x14ac:dyDescent="0.25">
      <c r="C423" s="116">
        <v>404</v>
      </c>
      <c r="D423" s="120">
        <v>1241</v>
      </c>
      <c r="E423" s="138">
        <v>124106</v>
      </c>
      <c r="F423" s="119" t="s">
        <v>37</v>
      </c>
      <c r="G423" s="120" t="s">
        <v>1237</v>
      </c>
      <c r="H423" s="120" t="s">
        <v>171</v>
      </c>
      <c r="I423" s="120" t="s">
        <v>1238</v>
      </c>
      <c r="J423" s="120" t="s">
        <v>1239</v>
      </c>
      <c r="K423" s="120" t="s">
        <v>1240</v>
      </c>
      <c r="L423" s="120" t="s">
        <v>1241</v>
      </c>
      <c r="M423" s="120">
        <v>754</v>
      </c>
      <c r="N423" s="121">
        <v>40897</v>
      </c>
      <c r="O423" s="120" t="s">
        <v>795</v>
      </c>
      <c r="P423" s="129">
        <v>3094.8799999999997</v>
      </c>
      <c r="Q423" s="120" t="s">
        <v>141</v>
      </c>
      <c r="R423" s="120">
        <v>266</v>
      </c>
      <c r="S423" s="155">
        <v>40903</v>
      </c>
      <c r="T423" s="121">
        <v>40935</v>
      </c>
      <c r="U423" s="130" t="s">
        <v>180</v>
      </c>
      <c r="V423" s="130"/>
      <c r="W423" s="124">
        <v>0.1</v>
      </c>
      <c r="X423" s="125">
        <f t="shared" si="30"/>
        <v>25.790666666666667</v>
      </c>
      <c r="Y423" s="126">
        <f t="shared" si="31"/>
        <v>1392.6959999999999</v>
      </c>
      <c r="Z423" s="127"/>
    </row>
    <row r="424" spans="3:26" s="115" customFormat="1" ht="26.25" thickTop="1" x14ac:dyDescent="0.2">
      <c r="C424" s="103">
        <v>405</v>
      </c>
      <c r="D424" s="120">
        <v>1241</v>
      </c>
      <c r="E424" s="138">
        <v>124106</v>
      </c>
      <c r="F424" s="119" t="s">
        <v>37</v>
      </c>
      <c r="G424" s="120" t="s">
        <v>1242</v>
      </c>
      <c r="H424" s="120" t="s">
        <v>171</v>
      </c>
      <c r="I424" s="120" t="s">
        <v>863</v>
      </c>
      <c r="J424" s="120" t="s">
        <v>1243</v>
      </c>
      <c r="K424" s="120"/>
      <c r="L424" s="120" t="s">
        <v>1244</v>
      </c>
      <c r="M424" s="120">
        <v>754</v>
      </c>
      <c r="N424" s="121">
        <v>40897</v>
      </c>
      <c r="O424" s="120" t="s">
        <v>795</v>
      </c>
      <c r="P424" s="129">
        <v>3788.56</v>
      </c>
      <c r="Q424" s="120" t="s">
        <v>141</v>
      </c>
      <c r="R424" s="120">
        <v>266</v>
      </c>
      <c r="S424" s="155">
        <v>40903</v>
      </c>
      <c r="T424" s="121">
        <v>40935</v>
      </c>
      <c r="U424" s="130" t="s">
        <v>180</v>
      </c>
      <c r="V424" s="130"/>
      <c r="W424" s="124">
        <v>0.1</v>
      </c>
      <c r="X424" s="125">
        <f t="shared" si="30"/>
        <v>31.571333333333332</v>
      </c>
      <c r="Y424" s="126">
        <f t="shared" si="31"/>
        <v>1704.8519999999999</v>
      </c>
      <c r="Z424" s="127"/>
    </row>
    <row r="425" spans="3:26" s="115" customFormat="1" ht="26.25" thickBot="1" x14ac:dyDescent="0.25">
      <c r="C425" s="116">
        <v>406</v>
      </c>
      <c r="D425" s="120">
        <v>1241</v>
      </c>
      <c r="E425" s="138">
        <v>124106</v>
      </c>
      <c r="F425" s="119" t="s">
        <v>37</v>
      </c>
      <c r="G425" s="120" t="s">
        <v>1245</v>
      </c>
      <c r="H425" s="120" t="s">
        <v>317</v>
      </c>
      <c r="I425" s="120" t="s">
        <v>895</v>
      </c>
      <c r="J425" s="120" t="s">
        <v>1246</v>
      </c>
      <c r="K425" s="120" t="s">
        <v>1247</v>
      </c>
      <c r="L425" s="120" t="s">
        <v>1248</v>
      </c>
      <c r="M425" s="120">
        <v>751</v>
      </c>
      <c r="N425" s="121">
        <v>40897</v>
      </c>
      <c r="O425" s="120" t="s">
        <v>795</v>
      </c>
      <c r="P425" s="129">
        <v>6577.2</v>
      </c>
      <c r="Q425" s="120" t="s">
        <v>141</v>
      </c>
      <c r="R425" s="120">
        <v>266</v>
      </c>
      <c r="S425" s="155">
        <v>40903</v>
      </c>
      <c r="T425" s="121">
        <v>40935</v>
      </c>
      <c r="U425" s="120" t="s">
        <v>164</v>
      </c>
      <c r="V425" s="120"/>
      <c r="W425" s="124">
        <v>0.1</v>
      </c>
      <c r="X425" s="125">
        <f t="shared" si="30"/>
        <v>54.81</v>
      </c>
      <c r="Y425" s="126">
        <f t="shared" si="31"/>
        <v>2959.7400000000002</v>
      </c>
      <c r="Z425" s="127"/>
    </row>
    <row r="426" spans="3:26" s="115" customFormat="1" ht="26.25" thickTop="1" x14ac:dyDescent="0.2">
      <c r="C426" s="103">
        <v>407</v>
      </c>
      <c r="D426" s="120">
        <v>1241</v>
      </c>
      <c r="E426" s="138">
        <v>124106</v>
      </c>
      <c r="F426" s="119" t="s">
        <v>37</v>
      </c>
      <c r="G426" s="120" t="s">
        <v>1249</v>
      </c>
      <c r="H426" s="120" t="s">
        <v>317</v>
      </c>
      <c r="I426" s="120" t="s">
        <v>860</v>
      </c>
      <c r="J426" s="120" t="s">
        <v>1250</v>
      </c>
      <c r="K426" s="120"/>
      <c r="L426" s="120" t="s">
        <v>800</v>
      </c>
      <c r="M426" s="120">
        <v>751</v>
      </c>
      <c r="N426" s="121">
        <v>40897</v>
      </c>
      <c r="O426" s="120" t="s">
        <v>795</v>
      </c>
      <c r="P426" s="129">
        <v>13114.96</v>
      </c>
      <c r="Q426" s="120" t="s">
        <v>141</v>
      </c>
      <c r="R426" s="120">
        <v>266</v>
      </c>
      <c r="S426" s="155">
        <v>40903</v>
      </c>
      <c r="T426" s="121">
        <v>40935</v>
      </c>
      <c r="U426" s="120" t="s">
        <v>164</v>
      </c>
      <c r="V426" s="120"/>
      <c r="W426" s="124">
        <v>0.1</v>
      </c>
      <c r="X426" s="125">
        <f t="shared" si="30"/>
        <v>109.29133333333334</v>
      </c>
      <c r="Y426" s="126">
        <f t="shared" si="31"/>
        <v>5901.732</v>
      </c>
      <c r="Z426" s="127"/>
    </row>
    <row r="427" spans="3:26" s="115" customFormat="1" ht="26.25" thickBot="1" x14ac:dyDescent="0.25">
      <c r="C427" s="116">
        <v>408</v>
      </c>
      <c r="D427" s="120">
        <v>1241</v>
      </c>
      <c r="E427" s="138">
        <v>124106</v>
      </c>
      <c r="F427" s="119" t="s">
        <v>37</v>
      </c>
      <c r="G427" s="120" t="s">
        <v>1251</v>
      </c>
      <c r="H427" s="120" t="s">
        <v>317</v>
      </c>
      <c r="I427" s="120" t="s">
        <v>912</v>
      </c>
      <c r="J427" s="120" t="s">
        <v>1252</v>
      </c>
      <c r="K427" s="120" t="s">
        <v>1253</v>
      </c>
      <c r="L427" s="120" t="s">
        <v>1254</v>
      </c>
      <c r="M427" s="120">
        <v>751</v>
      </c>
      <c r="N427" s="121">
        <v>40897</v>
      </c>
      <c r="O427" s="120" t="s">
        <v>795</v>
      </c>
      <c r="P427" s="129">
        <v>5230.4399999999996</v>
      </c>
      <c r="Q427" s="120" t="s">
        <v>141</v>
      </c>
      <c r="R427" s="120">
        <v>266</v>
      </c>
      <c r="S427" s="155">
        <v>40903</v>
      </c>
      <c r="T427" s="121">
        <v>40935</v>
      </c>
      <c r="U427" s="120" t="s">
        <v>164</v>
      </c>
      <c r="V427" s="120"/>
      <c r="W427" s="124">
        <v>0.1</v>
      </c>
      <c r="X427" s="125">
        <f t="shared" si="30"/>
        <v>43.586999999999996</v>
      </c>
      <c r="Y427" s="126">
        <f t="shared" si="31"/>
        <v>2353.6979999999999</v>
      </c>
      <c r="Z427" s="127"/>
    </row>
    <row r="428" spans="3:26" s="115" customFormat="1" ht="39" thickTop="1" x14ac:dyDescent="0.2">
      <c r="C428" s="103">
        <v>409</v>
      </c>
      <c r="D428" s="120">
        <v>1241</v>
      </c>
      <c r="E428" s="138">
        <v>124106</v>
      </c>
      <c r="F428" s="119" t="s">
        <v>37</v>
      </c>
      <c r="G428" s="120" t="s">
        <v>1255</v>
      </c>
      <c r="H428" s="120" t="s">
        <v>1256</v>
      </c>
      <c r="I428" s="120" t="s">
        <v>1257</v>
      </c>
      <c r="J428" s="120" t="s">
        <v>1258</v>
      </c>
      <c r="K428" s="120" t="s">
        <v>1259</v>
      </c>
      <c r="L428" s="120" t="s">
        <v>1260</v>
      </c>
      <c r="M428" s="120">
        <v>752</v>
      </c>
      <c r="N428" s="121">
        <v>40897</v>
      </c>
      <c r="O428" s="120" t="s">
        <v>795</v>
      </c>
      <c r="P428" s="129">
        <v>11219.519999999999</v>
      </c>
      <c r="Q428" s="120" t="s">
        <v>141</v>
      </c>
      <c r="R428" s="120">
        <v>266</v>
      </c>
      <c r="S428" s="155">
        <v>40903</v>
      </c>
      <c r="T428" s="121">
        <v>40935</v>
      </c>
      <c r="U428" s="120" t="s">
        <v>164</v>
      </c>
      <c r="V428" s="120"/>
      <c r="W428" s="124">
        <v>0.1</v>
      </c>
      <c r="X428" s="125">
        <f t="shared" si="30"/>
        <v>93.495999999999995</v>
      </c>
      <c r="Y428" s="126">
        <f t="shared" si="31"/>
        <v>5048.7839999999997</v>
      </c>
      <c r="Z428" s="127"/>
    </row>
    <row r="429" spans="3:26" s="115" customFormat="1" ht="26.25" thickBot="1" x14ac:dyDescent="0.25">
      <c r="C429" s="116">
        <v>410</v>
      </c>
      <c r="D429" s="120">
        <v>1241</v>
      </c>
      <c r="E429" s="138">
        <v>124106</v>
      </c>
      <c r="F429" s="119" t="s">
        <v>37</v>
      </c>
      <c r="G429" s="120" t="s">
        <v>1261</v>
      </c>
      <c r="H429" s="120" t="s">
        <v>1256</v>
      </c>
      <c r="I429" s="120" t="s">
        <v>884</v>
      </c>
      <c r="J429" s="120" t="s">
        <v>885</v>
      </c>
      <c r="K429" s="120"/>
      <c r="L429" s="120" t="s">
        <v>920</v>
      </c>
      <c r="M429" s="120">
        <v>752</v>
      </c>
      <c r="N429" s="121">
        <v>40897</v>
      </c>
      <c r="O429" s="120" t="s">
        <v>795</v>
      </c>
      <c r="P429" s="129">
        <v>2888.3999999999996</v>
      </c>
      <c r="Q429" s="120" t="s">
        <v>141</v>
      </c>
      <c r="R429" s="120">
        <v>266</v>
      </c>
      <c r="S429" s="155">
        <v>40903</v>
      </c>
      <c r="T429" s="121">
        <v>40935</v>
      </c>
      <c r="U429" s="120" t="s">
        <v>164</v>
      </c>
      <c r="V429" s="120"/>
      <c r="W429" s="124">
        <v>0.1</v>
      </c>
      <c r="X429" s="125">
        <f t="shared" si="30"/>
        <v>24.069999999999997</v>
      </c>
      <c r="Y429" s="126">
        <f t="shared" si="31"/>
        <v>1299.78</v>
      </c>
      <c r="Z429" s="127"/>
    </row>
    <row r="430" spans="3:26" s="115" customFormat="1" ht="51.75" thickTop="1" x14ac:dyDescent="0.2">
      <c r="C430" s="103">
        <v>411</v>
      </c>
      <c r="D430" s="120">
        <v>1241</v>
      </c>
      <c r="E430" s="138">
        <v>124106</v>
      </c>
      <c r="F430" s="119" t="s">
        <v>37</v>
      </c>
      <c r="G430" s="120" t="s">
        <v>1262</v>
      </c>
      <c r="H430" s="120" t="s">
        <v>1263</v>
      </c>
      <c r="I430" s="120" t="s">
        <v>937</v>
      </c>
      <c r="J430" s="120" t="s">
        <v>1008</v>
      </c>
      <c r="K430" s="120" t="s">
        <v>1264</v>
      </c>
      <c r="L430" s="120" t="s">
        <v>1265</v>
      </c>
      <c r="M430" s="120">
        <v>753</v>
      </c>
      <c r="N430" s="121">
        <v>40897</v>
      </c>
      <c r="O430" s="120" t="s">
        <v>795</v>
      </c>
      <c r="P430" s="129">
        <v>6259.36</v>
      </c>
      <c r="Q430" s="120" t="s">
        <v>141</v>
      </c>
      <c r="R430" s="120">
        <v>266</v>
      </c>
      <c r="S430" s="155">
        <v>40903</v>
      </c>
      <c r="T430" s="121">
        <v>40935</v>
      </c>
      <c r="U430" s="120" t="s">
        <v>164</v>
      </c>
      <c r="V430" s="120"/>
      <c r="W430" s="124">
        <v>0.1</v>
      </c>
      <c r="X430" s="125">
        <f t="shared" si="30"/>
        <v>52.161333333333339</v>
      </c>
      <c r="Y430" s="126">
        <f t="shared" si="31"/>
        <v>2816.712</v>
      </c>
      <c r="Z430" s="127"/>
    </row>
    <row r="431" spans="3:26" s="115" customFormat="1" ht="51.75" thickBot="1" x14ac:dyDescent="0.25">
      <c r="C431" s="116">
        <v>412</v>
      </c>
      <c r="D431" s="120">
        <v>1241</v>
      </c>
      <c r="E431" s="138">
        <v>124106</v>
      </c>
      <c r="F431" s="119" t="s">
        <v>37</v>
      </c>
      <c r="G431" s="120" t="s">
        <v>1266</v>
      </c>
      <c r="H431" s="120" t="s">
        <v>1267</v>
      </c>
      <c r="I431" s="120" t="s">
        <v>937</v>
      </c>
      <c r="J431" s="120" t="s">
        <v>1008</v>
      </c>
      <c r="K431" s="120" t="s">
        <v>1264</v>
      </c>
      <c r="L431" s="120" t="s">
        <v>1265</v>
      </c>
      <c r="M431" s="120">
        <v>753</v>
      </c>
      <c r="N431" s="121">
        <v>40897</v>
      </c>
      <c r="O431" s="120" t="s">
        <v>795</v>
      </c>
      <c r="P431" s="129">
        <v>6259.36</v>
      </c>
      <c r="Q431" s="120" t="s">
        <v>141</v>
      </c>
      <c r="R431" s="120">
        <v>266</v>
      </c>
      <c r="S431" s="155">
        <v>40903</v>
      </c>
      <c r="T431" s="121">
        <v>40935</v>
      </c>
      <c r="U431" s="120" t="s">
        <v>164</v>
      </c>
      <c r="V431" s="120"/>
      <c r="W431" s="124">
        <v>0.1</v>
      </c>
      <c r="X431" s="125">
        <f t="shared" si="30"/>
        <v>52.161333333333339</v>
      </c>
      <c r="Y431" s="126">
        <f t="shared" si="31"/>
        <v>2816.712</v>
      </c>
      <c r="Z431" s="127"/>
    </row>
    <row r="432" spans="3:26" s="115" customFormat="1" ht="51.75" thickTop="1" x14ac:dyDescent="0.2">
      <c r="C432" s="103">
        <v>413</v>
      </c>
      <c r="D432" s="120">
        <v>1241</v>
      </c>
      <c r="E432" s="138">
        <v>124106</v>
      </c>
      <c r="F432" s="119" t="s">
        <v>37</v>
      </c>
      <c r="G432" s="120" t="s">
        <v>1268</v>
      </c>
      <c r="H432" s="120" t="s">
        <v>1269</v>
      </c>
      <c r="I432" s="120" t="s">
        <v>937</v>
      </c>
      <c r="J432" s="120" t="s">
        <v>1008</v>
      </c>
      <c r="K432" s="120" t="s">
        <v>1264</v>
      </c>
      <c r="L432" s="120" t="s">
        <v>1265</v>
      </c>
      <c r="M432" s="120">
        <v>753</v>
      </c>
      <c r="N432" s="121">
        <v>40897</v>
      </c>
      <c r="O432" s="120" t="s">
        <v>795</v>
      </c>
      <c r="P432" s="129">
        <v>5519.28</v>
      </c>
      <c r="Q432" s="120" t="s">
        <v>141</v>
      </c>
      <c r="R432" s="120">
        <v>266</v>
      </c>
      <c r="S432" s="155">
        <v>40903</v>
      </c>
      <c r="T432" s="121">
        <v>40935</v>
      </c>
      <c r="U432" s="120" t="s">
        <v>164</v>
      </c>
      <c r="V432" s="120"/>
      <c r="W432" s="124">
        <v>0.1</v>
      </c>
      <c r="X432" s="125">
        <f t="shared" si="30"/>
        <v>45.994</v>
      </c>
      <c r="Y432" s="126">
        <f t="shared" si="31"/>
        <v>2483.6759999999999</v>
      </c>
      <c r="Z432" s="127"/>
    </row>
    <row r="433" spans="3:26" s="115" customFormat="1" ht="51.75" thickBot="1" x14ac:dyDescent="0.25">
      <c r="C433" s="116">
        <v>414</v>
      </c>
      <c r="D433" s="120">
        <v>1241</v>
      </c>
      <c r="E433" s="138">
        <v>124106</v>
      </c>
      <c r="F433" s="119" t="s">
        <v>37</v>
      </c>
      <c r="G433" s="120" t="s">
        <v>1270</v>
      </c>
      <c r="H433" s="120" t="s">
        <v>1271</v>
      </c>
      <c r="I433" s="120" t="s">
        <v>937</v>
      </c>
      <c r="J433" s="120" t="s">
        <v>1008</v>
      </c>
      <c r="K433" s="120" t="s">
        <v>1264</v>
      </c>
      <c r="L433" s="120" t="s">
        <v>1265</v>
      </c>
      <c r="M433" s="120">
        <v>753</v>
      </c>
      <c r="N433" s="121">
        <v>40897</v>
      </c>
      <c r="O433" s="120" t="s">
        <v>795</v>
      </c>
      <c r="P433" s="129">
        <v>5177.08</v>
      </c>
      <c r="Q433" s="120" t="s">
        <v>141</v>
      </c>
      <c r="R433" s="120">
        <v>266</v>
      </c>
      <c r="S433" s="155">
        <v>40903</v>
      </c>
      <c r="T433" s="121">
        <v>40935</v>
      </c>
      <c r="U433" s="120" t="s">
        <v>164</v>
      </c>
      <c r="V433" s="120"/>
      <c r="W433" s="124">
        <v>0.1</v>
      </c>
      <c r="X433" s="125">
        <f t="shared" si="30"/>
        <v>43.142333333333333</v>
      </c>
      <c r="Y433" s="126">
        <f t="shared" si="31"/>
        <v>2329.6859999999997</v>
      </c>
      <c r="Z433" s="127"/>
    </row>
    <row r="434" spans="3:26" s="115" customFormat="1" ht="51.75" thickTop="1" x14ac:dyDescent="0.2">
      <c r="C434" s="103">
        <v>415</v>
      </c>
      <c r="D434" s="120">
        <v>1241</v>
      </c>
      <c r="E434" s="138">
        <v>124106</v>
      </c>
      <c r="F434" s="119" t="s">
        <v>37</v>
      </c>
      <c r="G434" s="120" t="s">
        <v>1272</v>
      </c>
      <c r="H434" s="120" t="s">
        <v>1273</v>
      </c>
      <c r="I434" s="120" t="s">
        <v>937</v>
      </c>
      <c r="J434" s="120" t="s">
        <v>1008</v>
      </c>
      <c r="K434" s="120" t="s">
        <v>1264</v>
      </c>
      <c r="L434" s="120" t="s">
        <v>1265</v>
      </c>
      <c r="M434" s="120">
        <v>753</v>
      </c>
      <c r="N434" s="121">
        <v>40897</v>
      </c>
      <c r="O434" s="120" t="s">
        <v>795</v>
      </c>
      <c r="P434" s="129">
        <v>3956.7599999999998</v>
      </c>
      <c r="Q434" s="120" t="s">
        <v>141</v>
      </c>
      <c r="R434" s="120">
        <v>266</v>
      </c>
      <c r="S434" s="155">
        <v>40903</v>
      </c>
      <c r="T434" s="121">
        <v>40935</v>
      </c>
      <c r="U434" s="120" t="s">
        <v>164</v>
      </c>
      <c r="V434" s="120"/>
      <c r="W434" s="124">
        <v>0.1</v>
      </c>
      <c r="X434" s="125">
        <f t="shared" si="30"/>
        <v>32.972999999999999</v>
      </c>
      <c r="Y434" s="126">
        <f t="shared" si="31"/>
        <v>1780.5419999999999</v>
      </c>
      <c r="Z434" s="127"/>
    </row>
    <row r="435" spans="3:26" s="115" customFormat="1" ht="51.75" thickBot="1" x14ac:dyDescent="0.25">
      <c r="C435" s="116">
        <v>416</v>
      </c>
      <c r="D435" s="120">
        <v>1241</v>
      </c>
      <c r="E435" s="138">
        <v>124106</v>
      </c>
      <c r="F435" s="119" t="s">
        <v>37</v>
      </c>
      <c r="G435" s="120" t="s">
        <v>1274</v>
      </c>
      <c r="H435" s="120" t="s">
        <v>1012</v>
      </c>
      <c r="I435" s="120" t="s">
        <v>937</v>
      </c>
      <c r="J435" s="120" t="s">
        <v>1008</v>
      </c>
      <c r="K435" s="120" t="s">
        <v>1264</v>
      </c>
      <c r="L435" s="120" t="s">
        <v>1265</v>
      </c>
      <c r="M435" s="120">
        <v>753</v>
      </c>
      <c r="N435" s="121">
        <v>40897</v>
      </c>
      <c r="O435" s="120" t="s">
        <v>795</v>
      </c>
      <c r="P435" s="129">
        <v>3879.0399999999995</v>
      </c>
      <c r="Q435" s="120" t="s">
        <v>141</v>
      </c>
      <c r="R435" s="120">
        <v>266</v>
      </c>
      <c r="S435" s="155">
        <v>40903</v>
      </c>
      <c r="T435" s="121">
        <v>40935</v>
      </c>
      <c r="U435" s="120" t="s">
        <v>164</v>
      </c>
      <c r="V435" s="120"/>
      <c r="W435" s="124">
        <v>0.1</v>
      </c>
      <c r="X435" s="125">
        <f t="shared" si="30"/>
        <v>32.325333333333333</v>
      </c>
      <c r="Y435" s="126">
        <f t="shared" si="31"/>
        <v>1745.568</v>
      </c>
      <c r="Z435" s="127"/>
    </row>
    <row r="436" spans="3:26" s="115" customFormat="1" ht="51.75" thickTop="1" x14ac:dyDescent="0.2">
      <c r="C436" s="103">
        <v>417</v>
      </c>
      <c r="D436" s="120">
        <v>1241</v>
      </c>
      <c r="E436" s="138">
        <v>124106</v>
      </c>
      <c r="F436" s="119" t="s">
        <v>37</v>
      </c>
      <c r="G436" s="120" t="s">
        <v>1275</v>
      </c>
      <c r="H436" s="120" t="s">
        <v>1029</v>
      </c>
      <c r="I436" s="120" t="s">
        <v>937</v>
      </c>
      <c r="J436" s="120" t="s">
        <v>1008</v>
      </c>
      <c r="K436" s="120" t="s">
        <v>1264</v>
      </c>
      <c r="L436" s="120" t="s">
        <v>1265</v>
      </c>
      <c r="M436" s="120">
        <v>753</v>
      </c>
      <c r="N436" s="121">
        <v>40897</v>
      </c>
      <c r="O436" s="120" t="s">
        <v>795</v>
      </c>
      <c r="P436" s="129">
        <v>3879.0399999999995</v>
      </c>
      <c r="Q436" s="120" t="s">
        <v>141</v>
      </c>
      <c r="R436" s="120">
        <v>266</v>
      </c>
      <c r="S436" s="155">
        <v>40903</v>
      </c>
      <c r="T436" s="121">
        <v>40935</v>
      </c>
      <c r="U436" s="120" t="s">
        <v>164</v>
      </c>
      <c r="V436" s="120"/>
      <c r="W436" s="124">
        <v>0.1</v>
      </c>
      <c r="X436" s="125">
        <f t="shared" si="30"/>
        <v>32.325333333333333</v>
      </c>
      <c r="Y436" s="126">
        <f t="shared" si="31"/>
        <v>1745.568</v>
      </c>
      <c r="Z436" s="127"/>
    </row>
    <row r="437" spans="3:26" s="115" customFormat="1" ht="51.75" thickBot="1" x14ac:dyDescent="0.25">
      <c r="C437" s="116">
        <v>418</v>
      </c>
      <c r="D437" s="120">
        <v>1241</v>
      </c>
      <c r="E437" s="138">
        <v>124106</v>
      </c>
      <c r="F437" s="119" t="s">
        <v>37</v>
      </c>
      <c r="G437" s="120" t="s">
        <v>1276</v>
      </c>
      <c r="H437" s="120"/>
      <c r="I437" s="120" t="s">
        <v>937</v>
      </c>
      <c r="J437" s="120" t="s">
        <v>1008</v>
      </c>
      <c r="K437" s="120" t="s">
        <v>1264</v>
      </c>
      <c r="L437" s="120" t="s">
        <v>1265</v>
      </c>
      <c r="M437" s="120">
        <v>753</v>
      </c>
      <c r="N437" s="121">
        <v>40897</v>
      </c>
      <c r="O437" s="120" t="s">
        <v>795</v>
      </c>
      <c r="P437" s="129">
        <v>3879.0399999999995</v>
      </c>
      <c r="Q437" s="120" t="s">
        <v>141</v>
      </c>
      <c r="R437" s="120">
        <v>266</v>
      </c>
      <c r="S437" s="155">
        <v>40903</v>
      </c>
      <c r="T437" s="121">
        <v>40935</v>
      </c>
      <c r="U437" s="120" t="s">
        <v>164</v>
      </c>
      <c r="V437" s="120"/>
      <c r="W437" s="124">
        <v>0.1</v>
      </c>
      <c r="X437" s="125">
        <f t="shared" si="30"/>
        <v>32.325333333333333</v>
      </c>
      <c r="Y437" s="126">
        <f t="shared" si="31"/>
        <v>1745.568</v>
      </c>
      <c r="Z437" s="127"/>
    </row>
    <row r="438" spans="3:26" s="115" customFormat="1" ht="26.25" thickTop="1" x14ac:dyDescent="0.2">
      <c r="C438" s="103">
        <v>419</v>
      </c>
      <c r="D438" s="120">
        <v>1241</v>
      </c>
      <c r="E438" s="138">
        <v>124106</v>
      </c>
      <c r="F438" s="119" t="s">
        <v>37</v>
      </c>
      <c r="G438" s="120" t="s">
        <v>1277</v>
      </c>
      <c r="H438" s="120" t="s">
        <v>1269</v>
      </c>
      <c r="I438" s="120" t="s">
        <v>884</v>
      </c>
      <c r="J438" s="120" t="s">
        <v>885</v>
      </c>
      <c r="K438" s="120" t="s">
        <v>1278</v>
      </c>
      <c r="L438" s="120" t="s">
        <v>920</v>
      </c>
      <c r="M438" s="120">
        <v>753</v>
      </c>
      <c r="N438" s="121">
        <v>40897</v>
      </c>
      <c r="O438" s="120" t="s">
        <v>795</v>
      </c>
      <c r="P438" s="129">
        <v>2888.3999999999996</v>
      </c>
      <c r="Q438" s="120" t="s">
        <v>141</v>
      </c>
      <c r="R438" s="120">
        <v>266</v>
      </c>
      <c r="S438" s="155">
        <v>40903</v>
      </c>
      <c r="T438" s="121">
        <v>40935</v>
      </c>
      <c r="U438" s="120" t="s">
        <v>164</v>
      </c>
      <c r="V438" s="120"/>
      <c r="W438" s="124">
        <v>0.1</v>
      </c>
      <c r="X438" s="125">
        <f t="shared" si="30"/>
        <v>24.069999999999997</v>
      </c>
      <c r="Y438" s="126">
        <f t="shared" si="31"/>
        <v>1299.78</v>
      </c>
      <c r="Z438" s="127"/>
    </row>
    <row r="439" spans="3:26" s="115" customFormat="1" ht="26.25" thickBot="1" x14ac:dyDescent="0.25">
      <c r="C439" s="116">
        <v>420</v>
      </c>
      <c r="D439" s="120">
        <v>1241</v>
      </c>
      <c r="E439" s="138">
        <v>124106</v>
      </c>
      <c r="F439" s="119" t="s">
        <v>37</v>
      </c>
      <c r="G439" s="120" t="s">
        <v>1279</v>
      </c>
      <c r="H439" s="120" t="s">
        <v>1267</v>
      </c>
      <c r="I439" s="120" t="s">
        <v>884</v>
      </c>
      <c r="J439" s="120" t="s">
        <v>885</v>
      </c>
      <c r="K439" s="120" t="s">
        <v>1278</v>
      </c>
      <c r="L439" s="120" t="s">
        <v>920</v>
      </c>
      <c r="M439" s="120">
        <v>753</v>
      </c>
      <c r="N439" s="121">
        <v>40897</v>
      </c>
      <c r="O439" s="120" t="s">
        <v>795</v>
      </c>
      <c r="P439" s="129">
        <v>2888.3999999999996</v>
      </c>
      <c r="Q439" s="120" t="s">
        <v>141</v>
      </c>
      <c r="R439" s="120">
        <v>266</v>
      </c>
      <c r="S439" s="155">
        <v>40903</v>
      </c>
      <c r="T439" s="121">
        <v>40935</v>
      </c>
      <c r="U439" s="120" t="s">
        <v>164</v>
      </c>
      <c r="V439" s="120"/>
      <c r="W439" s="124">
        <v>0.1</v>
      </c>
      <c r="X439" s="125">
        <f t="shared" si="30"/>
        <v>24.069999999999997</v>
      </c>
      <c r="Y439" s="126">
        <f t="shared" si="31"/>
        <v>1299.78</v>
      </c>
      <c r="Z439" s="127"/>
    </row>
    <row r="440" spans="3:26" s="115" customFormat="1" ht="26.25" thickTop="1" x14ac:dyDescent="0.2">
      <c r="C440" s="103">
        <v>421</v>
      </c>
      <c r="D440" s="120">
        <v>1241</v>
      </c>
      <c r="E440" s="138">
        <v>124106</v>
      </c>
      <c r="F440" s="119" t="s">
        <v>37</v>
      </c>
      <c r="G440" s="120" t="s">
        <v>1280</v>
      </c>
      <c r="H440" s="120" t="s">
        <v>1012</v>
      </c>
      <c r="I440" s="120" t="s">
        <v>884</v>
      </c>
      <c r="J440" s="120" t="s">
        <v>885</v>
      </c>
      <c r="K440" s="120" t="s">
        <v>1278</v>
      </c>
      <c r="L440" s="120" t="s">
        <v>920</v>
      </c>
      <c r="M440" s="120">
        <v>753</v>
      </c>
      <c r="N440" s="121">
        <v>40897</v>
      </c>
      <c r="O440" s="120" t="s">
        <v>795</v>
      </c>
      <c r="P440" s="129">
        <v>2888.3999999999996</v>
      </c>
      <c r="Q440" s="120" t="s">
        <v>141</v>
      </c>
      <c r="R440" s="120">
        <v>266</v>
      </c>
      <c r="S440" s="155">
        <v>40903</v>
      </c>
      <c r="T440" s="121">
        <v>40935</v>
      </c>
      <c r="U440" s="120" t="s">
        <v>164</v>
      </c>
      <c r="V440" s="120"/>
      <c r="W440" s="124">
        <v>0.1</v>
      </c>
      <c r="X440" s="125">
        <f t="shared" si="30"/>
        <v>24.069999999999997</v>
      </c>
      <c r="Y440" s="126">
        <f t="shared" si="31"/>
        <v>1299.78</v>
      </c>
      <c r="Z440" s="127"/>
    </row>
    <row r="441" spans="3:26" s="115" customFormat="1" ht="26.25" thickBot="1" x14ac:dyDescent="0.25">
      <c r="C441" s="116">
        <v>422</v>
      </c>
      <c r="D441" s="120">
        <v>1241</v>
      </c>
      <c r="E441" s="138">
        <v>124106</v>
      </c>
      <c r="F441" s="119" t="s">
        <v>37</v>
      </c>
      <c r="G441" s="120" t="s">
        <v>1281</v>
      </c>
      <c r="H441" s="120" t="s">
        <v>1029</v>
      </c>
      <c r="I441" s="120" t="s">
        <v>884</v>
      </c>
      <c r="J441" s="120" t="s">
        <v>885</v>
      </c>
      <c r="K441" s="120" t="s">
        <v>1278</v>
      </c>
      <c r="L441" s="120" t="s">
        <v>920</v>
      </c>
      <c r="M441" s="120">
        <v>753</v>
      </c>
      <c r="N441" s="121">
        <v>40897</v>
      </c>
      <c r="O441" s="120" t="s">
        <v>795</v>
      </c>
      <c r="P441" s="129">
        <v>2888.3999999999996</v>
      </c>
      <c r="Q441" s="120" t="s">
        <v>141</v>
      </c>
      <c r="R441" s="120">
        <v>266</v>
      </c>
      <c r="S441" s="155">
        <v>40903</v>
      </c>
      <c r="T441" s="121">
        <v>40935</v>
      </c>
      <c r="U441" s="120" t="s">
        <v>164</v>
      </c>
      <c r="V441" s="120"/>
      <c r="W441" s="124">
        <v>0.1</v>
      </c>
      <c r="X441" s="125">
        <f t="shared" si="30"/>
        <v>24.069999999999997</v>
      </c>
      <c r="Y441" s="126">
        <f t="shared" si="31"/>
        <v>1299.78</v>
      </c>
      <c r="Z441" s="127"/>
    </row>
    <row r="442" spans="3:26" s="115" customFormat="1" ht="26.25" thickTop="1" x14ac:dyDescent="0.2">
      <c r="C442" s="103">
        <v>423</v>
      </c>
      <c r="D442" s="120">
        <v>1241</v>
      </c>
      <c r="E442" s="138">
        <v>124106</v>
      </c>
      <c r="F442" s="119" t="s">
        <v>37</v>
      </c>
      <c r="G442" s="120" t="s">
        <v>1282</v>
      </c>
      <c r="H442" s="120" t="s">
        <v>317</v>
      </c>
      <c r="I442" s="120" t="s">
        <v>1283</v>
      </c>
      <c r="J442" s="120" t="s">
        <v>1284</v>
      </c>
      <c r="K442" s="120" t="s">
        <v>1285</v>
      </c>
      <c r="L442" s="120" t="s">
        <v>1286</v>
      </c>
      <c r="M442" s="120">
        <v>753</v>
      </c>
      <c r="N442" s="121">
        <v>40897</v>
      </c>
      <c r="O442" s="120" t="s">
        <v>795</v>
      </c>
      <c r="P442" s="129">
        <v>5210.7199999999993</v>
      </c>
      <c r="Q442" s="120" t="s">
        <v>141</v>
      </c>
      <c r="R442" s="120">
        <v>266</v>
      </c>
      <c r="S442" s="155">
        <v>40903</v>
      </c>
      <c r="T442" s="121">
        <v>40935</v>
      </c>
      <c r="U442" s="120" t="s">
        <v>164</v>
      </c>
      <c r="V442" s="120"/>
      <c r="W442" s="124">
        <v>0.1</v>
      </c>
      <c r="X442" s="125">
        <f t="shared" si="30"/>
        <v>43.422666666666665</v>
      </c>
      <c r="Y442" s="126">
        <f t="shared" si="31"/>
        <v>2344.8240000000001</v>
      </c>
      <c r="Z442" s="127"/>
    </row>
    <row r="443" spans="3:26" s="115" customFormat="1" ht="26.25" thickBot="1" x14ac:dyDescent="0.25">
      <c r="C443" s="116">
        <v>424</v>
      </c>
      <c r="D443" s="120">
        <v>1241</v>
      </c>
      <c r="E443" s="138">
        <v>124106</v>
      </c>
      <c r="F443" s="119" t="s">
        <v>37</v>
      </c>
      <c r="G443" s="120" t="s">
        <v>1287</v>
      </c>
      <c r="H443" s="120" t="s">
        <v>317</v>
      </c>
      <c r="I443" s="120" t="s">
        <v>1288</v>
      </c>
      <c r="J443" s="120" t="s">
        <v>1284</v>
      </c>
      <c r="K443" s="120" t="s">
        <v>1285</v>
      </c>
      <c r="L443" s="120" t="s">
        <v>1286</v>
      </c>
      <c r="M443" s="120">
        <v>753</v>
      </c>
      <c r="N443" s="121">
        <v>40897</v>
      </c>
      <c r="O443" s="120" t="s">
        <v>795</v>
      </c>
      <c r="P443" s="129">
        <v>5210.7199999999993</v>
      </c>
      <c r="Q443" s="120" t="s">
        <v>141</v>
      </c>
      <c r="R443" s="120">
        <v>266</v>
      </c>
      <c r="S443" s="155">
        <v>40903</v>
      </c>
      <c r="T443" s="121">
        <v>40935</v>
      </c>
      <c r="U443" s="120" t="s">
        <v>164</v>
      </c>
      <c r="V443" s="120"/>
      <c r="W443" s="124">
        <v>0.1</v>
      </c>
      <c r="X443" s="125">
        <f t="shared" si="30"/>
        <v>43.422666666666665</v>
      </c>
      <c r="Y443" s="126">
        <f t="shared" si="31"/>
        <v>2344.8240000000001</v>
      </c>
      <c r="Z443" s="127"/>
    </row>
    <row r="444" spans="3:26" s="115" customFormat="1" ht="39" thickTop="1" x14ac:dyDescent="0.2">
      <c r="C444" s="103">
        <v>425</v>
      </c>
      <c r="D444" s="120">
        <v>1244</v>
      </c>
      <c r="E444" s="138">
        <v>124402</v>
      </c>
      <c r="F444" s="119" t="s">
        <v>516</v>
      </c>
      <c r="G444" s="120" t="s">
        <v>1289</v>
      </c>
      <c r="H444" s="120" t="s">
        <v>770</v>
      </c>
      <c r="I444" s="120" t="s">
        <v>1290</v>
      </c>
      <c r="J444" s="120" t="s">
        <v>551</v>
      </c>
      <c r="K444" s="120">
        <v>2012</v>
      </c>
      <c r="L444" s="120" t="s">
        <v>1291</v>
      </c>
      <c r="M444" s="120" t="s">
        <v>1292</v>
      </c>
      <c r="N444" s="121">
        <v>40963</v>
      </c>
      <c r="O444" s="120" t="s">
        <v>554</v>
      </c>
      <c r="P444" s="129">
        <v>660510</v>
      </c>
      <c r="Q444" s="120" t="s">
        <v>141</v>
      </c>
      <c r="R444" s="120">
        <v>31</v>
      </c>
      <c r="S444" s="155">
        <v>40962</v>
      </c>
      <c r="T444" s="121">
        <v>40967</v>
      </c>
      <c r="U444" s="120" t="s">
        <v>233</v>
      </c>
      <c r="V444" s="120"/>
      <c r="W444" s="124">
        <v>0.2</v>
      </c>
      <c r="X444" s="125">
        <f t="shared" ref="X444:X450" si="32">+P444*0.2/12</f>
        <v>11008.5</v>
      </c>
      <c r="Y444" s="126">
        <f t="shared" ref="Y444:Y450" si="33">+P444*0.2*4.5</f>
        <v>594459</v>
      </c>
      <c r="Z444" s="127"/>
    </row>
    <row r="445" spans="3:26" s="115" customFormat="1" ht="39" thickBot="1" x14ac:dyDescent="0.25">
      <c r="C445" s="116">
        <v>426</v>
      </c>
      <c r="D445" s="120">
        <v>1241</v>
      </c>
      <c r="E445" s="138">
        <v>124104</v>
      </c>
      <c r="F445" s="119" t="s">
        <v>37</v>
      </c>
      <c r="G445" s="120" t="s">
        <v>1293</v>
      </c>
      <c r="H445" s="120" t="s">
        <v>219</v>
      </c>
      <c r="I445" s="120" t="s">
        <v>694</v>
      </c>
      <c r="J445" s="120" t="s">
        <v>1294</v>
      </c>
      <c r="K445" s="120" t="s">
        <v>1295</v>
      </c>
      <c r="L445" s="120" t="s">
        <v>1296</v>
      </c>
      <c r="M445" s="120" t="s">
        <v>1297</v>
      </c>
      <c r="N445" s="121">
        <v>40955</v>
      </c>
      <c r="O445" s="120" t="s">
        <v>958</v>
      </c>
      <c r="P445" s="129">
        <v>18933</v>
      </c>
      <c r="Q445" s="120" t="s">
        <v>141</v>
      </c>
      <c r="R445" s="120">
        <v>71</v>
      </c>
      <c r="S445" s="155">
        <v>40977</v>
      </c>
      <c r="T445" s="121">
        <v>41033</v>
      </c>
      <c r="U445" s="120" t="s">
        <v>223</v>
      </c>
      <c r="V445" s="120"/>
      <c r="W445" s="124">
        <v>0.2</v>
      </c>
      <c r="X445" s="125">
        <f t="shared" si="32"/>
        <v>315.55</v>
      </c>
      <c r="Y445" s="126">
        <f t="shared" si="33"/>
        <v>17039.7</v>
      </c>
      <c r="Z445" s="127"/>
    </row>
    <row r="446" spans="3:26" s="115" customFormat="1" ht="39" thickTop="1" x14ac:dyDescent="0.2">
      <c r="C446" s="103">
        <v>427</v>
      </c>
      <c r="D446" s="120">
        <v>1241</v>
      </c>
      <c r="E446" s="138">
        <v>124104</v>
      </c>
      <c r="F446" s="119" t="s">
        <v>37</v>
      </c>
      <c r="G446" s="120" t="s">
        <v>1293</v>
      </c>
      <c r="H446" s="120" t="s">
        <v>219</v>
      </c>
      <c r="I446" s="120" t="s">
        <v>117</v>
      </c>
      <c r="J446" s="120" t="s">
        <v>1294</v>
      </c>
      <c r="K446" s="120" t="s">
        <v>1298</v>
      </c>
      <c r="L446" s="120" t="s">
        <v>1299</v>
      </c>
      <c r="M446" s="120" t="s">
        <v>1297</v>
      </c>
      <c r="N446" s="121">
        <v>40955</v>
      </c>
      <c r="O446" s="120" t="s">
        <v>958</v>
      </c>
      <c r="P446" s="129"/>
      <c r="Q446" s="120" t="s">
        <v>141</v>
      </c>
      <c r="R446" s="120">
        <v>71</v>
      </c>
      <c r="S446" s="155">
        <v>40977</v>
      </c>
      <c r="T446" s="121">
        <v>41033</v>
      </c>
      <c r="U446" s="120" t="s">
        <v>223</v>
      </c>
      <c r="V446" s="120"/>
      <c r="W446" s="124">
        <v>0.2</v>
      </c>
      <c r="X446" s="125">
        <f t="shared" si="32"/>
        <v>0</v>
      </c>
      <c r="Y446" s="126">
        <f t="shared" si="33"/>
        <v>0</v>
      </c>
      <c r="Z446" s="127"/>
    </row>
    <row r="447" spans="3:26" s="115" customFormat="1" ht="39" thickBot="1" x14ac:dyDescent="0.25">
      <c r="C447" s="116">
        <v>428</v>
      </c>
      <c r="D447" s="120">
        <v>1241</v>
      </c>
      <c r="E447" s="138">
        <v>124104</v>
      </c>
      <c r="F447" s="119" t="s">
        <v>37</v>
      </c>
      <c r="G447" s="120" t="s">
        <v>1300</v>
      </c>
      <c r="H447" s="120" t="s">
        <v>770</v>
      </c>
      <c r="I447" s="120" t="s">
        <v>694</v>
      </c>
      <c r="J447" s="120" t="s">
        <v>41</v>
      </c>
      <c r="K447" s="120" t="s">
        <v>1301</v>
      </c>
      <c r="L447" s="120" t="s">
        <v>1302</v>
      </c>
      <c r="M447" s="120" t="s">
        <v>1303</v>
      </c>
      <c r="N447" s="121">
        <v>40967</v>
      </c>
      <c r="O447" s="120" t="s">
        <v>958</v>
      </c>
      <c r="P447" s="129">
        <v>9403</v>
      </c>
      <c r="Q447" s="120" t="s">
        <v>141</v>
      </c>
      <c r="R447" s="120">
        <v>71</v>
      </c>
      <c r="S447" s="155">
        <v>40977</v>
      </c>
      <c r="T447" s="121">
        <v>41033</v>
      </c>
      <c r="U447" s="120" t="s">
        <v>233</v>
      </c>
      <c r="V447" s="120"/>
      <c r="W447" s="124">
        <v>0.2</v>
      </c>
      <c r="X447" s="125">
        <f t="shared" si="32"/>
        <v>156.71666666666667</v>
      </c>
      <c r="Y447" s="126">
        <f t="shared" si="33"/>
        <v>8462.7000000000007</v>
      </c>
      <c r="Z447" s="127"/>
    </row>
    <row r="448" spans="3:26" s="115" customFormat="1" ht="39" thickTop="1" x14ac:dyDescent="0.2">
      <c r="C448" s="103">
        <v>429</v>
      </c>
      <c r="D448" s="120">
        <v>1241</v>
      </c>
      <c r="E448" s="138">
        <v>124104</v>
      </c>
      <c r="F448" s="119" t="s">
        <v>37</v>
      </c>
      <c r="G448" s="120" t="s">
        <v>1300</v>
      </c>
      <c r="H448" s="120" t="s">
        <v>770</v>
      </c>
      <c r="I448" s="120" t="s">
        <v>117</v>
      </c>
      <c r="J448" s="120" t="s">
        <v>41</v>
      </c>
      <c r="K448" s="120" t="s">
        <v>1085</v>
      </c>
      <c r="L448" s="120"/>
      <c r="M448" s="120" t="s">
        <v>1303</v>
      </c>
      <c r="N448" s="121">
        <v>40967</v>
      </c>
      <c r="O448" s="120" t="s">
        <v>958</v>
      </c>
      <c r="P448" s="129"/>
      <c r="Q448" s="120" t="s">
        <v>141</v>
      </c>
      <c r="R448" s="120">
        <v>71</v>
      </c>
      <c r="S448" s="155">
        <v>40977</v>
      </c>
      <c r="T448" s="121">
        <v>41033</v>
      </c>
      <c r="U448" s="120" t="s">
        <v>233</v>
      </c>
      <c r="V448" s="120"/>
      <c r="W448" s="124">
        <v>0.2</v>
      </c>
      <c r="X448" s="125">
        <f t="shared" si="32"/>
        <v>0</v>
      </c>
      <c r="Y448" s="126">
        <f t="shared" si="33"/>
        <v>0</v>
      </c>
      <c r="Z448" s="127"/>
    </row>
    <row r="449" spans="3:26" s="115" customFormat="1" ht="39" thickBot="1" x14ac:dyDescent="0.25">
      <c r="C449" s="116">
        <v>430</v>
      </c>
      <c r="D449" s="120">
        <v>1241</v>
      </c>
      <c r="E449" s="138">
        <v>124104</v>
      </c>
      <c r="F449" s="119" t="s">
        <v>37</v>
      </c>
      <c r="G449" s="120" t="s">
        <v>1300</v>
      </c>
      <c r="H449" s="120" t="s">
        <v>770</v>
      </c>
      <c r="I449" s="120" t="s">
        <v>109</v>
      </c>
      <c r="J449" s="120" t="s">
        <v>41</v>
      </c>
      <c r="K449" s="120"/>
      <c r="L449" s="120"/>
      <c r="M449" s="120" t="s">
        <v>1303</v>
      </c>
      <c r="N449" s="121">
        <v>40967</v>
      </c>
      <c r="O449" s="120" t="s">
        <v>958</v>
      </c>
      <c r="P449" s="129"/>
      <c r="Q449" s="120" t="s">
        <v>141</v>
      </c>
      <c r="R449" s="120">
        <v>71</v>
      </c>
      <c r="S449" s="155">
        <v>40977</v>
      </c>
      <c r="T449" s="121">
        <v>41033</v>
      </c>
      <c r="U449" s="120" t="s">
        <v>233</v>
      </c>
      <c r="V449" s="120"/>
      <c r="W449" s="124">
        <v>0.2</v>
      </c>
      <c r="X449" s="125">
        <f t="shared" si="32"/>
        <v>0</v>
      </c>
      <c r="Y449" s="126">
        <f t="shared" si="33"/>
        <v>0</v>
      </c>
      <c r="Z449" s="127"/>
    </row>
    <row r="450" spans="3:26" s="115" customFormat="1" ht="39" thickTop="1" x14ac:dyDescent="0.2">
      <c r="C450" s="103">
        <v>431</v>
      </c>
      <c r="D450" s="120">
        <v>1241</v>
      </c>
      <c r="E450" s="138">
        <v>124104</v>
      </c>
      <c r="F450" s="119" t="s">
        <v>37</v>
      </c>
      <c r="G450" s="120" t="s">
        <v>1300</v>
      </c>
      <c r="H450" s="120" t="s">
        <v>770</v>
      </c>
      <c r="I450" s="120" t="s">
        <v>703</v>
      </c>
      <c r="J450" s="120" t="s">
        <v>41</v>
      </c>
      <c r="K450" s="120"/>
      <c r="L450" s="120"/>
      <c r="M450" s="120" t="s">
        <v>1303</v>
      </c>
      <c r="N450" s="121">
        <v>40967</v>
      </c>
      <c r="O450" s="120" t="s">
        <v>958</v>
      </c>
      <c r="P450" s="129"/>
      <c r="Q450" s="120" t="s">
        <v>141</v>
      </c>
      <c r="R450" s="120">
        <v>71</v>
      </c>
      <c r="S450" s="155">
        <v>40977</v>
      </c>
      <c r="T450" s="121">
        <v>41033</v>
      </c>
      <c r="U450" s="120" t="s">
        <v>233</v>
      </c>
      <c r="V450" s="120"/>
      <c r="W450" s="124">
        <v>0.2</v>
      </c>
      <c r="X450" s="125">
        <f t="shared" si="32"/>
        <v>0</v>
      </c>
      <c r="Y450" s="126">
        <f t="shared" si="33"/>
        <v>0</v>
      </c>
      <c r="Z450" s="127"/>
    </row>
    <row r="451" spans="3:26" s="115" customFormat="1" ht="39" thickBot="1" x14ac:dyDescent="0.25">
      <c r="C451" s="116">
        <v>432</v>
      </c>
      <c r="D451" s="120">
        <v>1241</v>
      </c>
      <c r="E451" s="138">
        <v>124106</v>
      </c>
      <c r="F451" s="119" t="s">
        <v>37</v>
      </c>
      <c r="G451" s="120" t="s">
        <v>1304</v>
      </c>
      <c r="H451" s="120" t="s">
        <v>1305</v>
      </c>
      <c r="I451" s="120" t="s">
        <v>1306</v>
      </c>
      <c r="J451" s="120" t="s">
        <v>1307</v>
      </c>
      <c r="K451" s="120" t="s">
        <v>1232</v>
      </c>
      <c r="L451" s="120" t="s">
        <v>1308</v>
      </c>
      <c r="M451" s="120">
        <v>974</v>
      </c>
      <c r="N451" s="121">
        <v>40997</v>
      </c>
      <c r="O451" s="120" t="s">
        <v>795</v>
      </c>
      <c r="P451" s="129">
        <v>10466.679999999998</v>
      </c>
      <c r="Q451" s="120" t="s">
        <v>141</v>
      </c>
      <c r="R451" s="120">
        <v>170</v>
      </c>
      <c r="S451" s="155">
        <v>40998</v>
      </c>
      <c r="T451" s="121">
        <v>41033</v>
      </c>
      <c r="U451" s="120" t="s">
        <v>1309</v>
      </c>
      <c r="V451" s="120"/>
      <c r="W451" s="124">
        <v>0.1</v>
      </c>
      <c r="X451" s="125">
        <f t="shared" si="30"/>
        <v>87.222333333333324</v>
      </c>
      <c r="Y451" s="126">
        <f t="shared" si="31"/>
        <v>4710.0059999999994</v>
      </c>
      <c r="Z451" s="127"/>
    </row>
    <row r="452" spans="3:26" s="115" customFormat="1" ht="26.25" thickTop="1" x14ac:dyDescent="0.2">
      <c r="C452" s="103">
        <v>433</v>
      </c>
      <c r="D452" s="120">
        <v>1241</v>
      </c>
      <c r="E452" s="138">
        <v>124106</v>
      </c>
      <c r="F452" s="119" t="s">
        <v>37</v>
      </c>
      <c r="G452" s="120" t="s">
        <v>1310</v>
      </c>
      <c r="H452" s="120" t="s">
        <v>1305</v>
      </c>
      <c r="I452" s="120" t="s">
        <v>798</v>
      </c>
      <c r="J452" s="120"/>
      <c r="K452" s="120" t="s">
        <v>800</v>
      </c>
      <c r="L452" s="120" t="s">
        <v>1311</v>
      </c>
      <c r="M452" s="120">
        <v>974</v>
      </c>
      <c r="N452" s="121">
        <v>40997</v>
      </c>
      <c r="O452" s="120" t="s">
        <v>795</v>
      </c>
      <c r="P452" s="129">
        <v>13324.919999999998</v>
      </c>
      <c r="Q452" s="120" t="s">
        <v>141</v>
      </c>
      <c r="R452" s="120">
        <v>170</v>
      </c>
      <c r="S452" s="155">
        <v>40998</v>
      </c>
      <c r="T452" s="121">
        <v>41033</v>
      </c>
      <c r="U452" s="120" t="s">
        <v>1309</v>
      </c>
      <c r="V452" s="120"/>
      <c r="W452" s="124">
        <v>0.1</v>
      </c>
      <c r="X452" s="125">
        <f t="shared" si="30"/>
        <v>111.041</v>
      </c>
      <c r="Y452" s="126">
        <f t="shared" si="31"/>
        <v>5996.2139999999999</v>
      </c>
      <c r="Z452" s="127"/>
    </row>
    <row r="453" spans="3:26" s="115" customFormat="1" ht="26.25" thickBot="1" x14ac:dyDescent="0.25">
      <c r="C453" s="116">
        <v>434</v>
      </c>
      <c r="D453" s="120">
        <v>1241</v>
      </c>
      <c r="E453" s="138">
        <v>124106</v>
      </c>
      <c r="F453" s="119" t="s">
        <v>37</v>
      </c>
      <c r="G453" s="120" t="s">
        <v>1312</v>
      </c>
      <c r="H453" s="120" t="s">
        <v>1305</v>
      </c>
      <c r="I453" s="120" t="s">
        <v>1238</v>
      </c>
      <c r="J453" s="120" t="s">
        <v>1313</v>
      </c>
      <c r="K453" s="120" t="s">
        <v>1241</v>
      </c>
      <c r="L453" s="120" t="s">
        <v>1240</v>
      </c>
      <c r="M453" s="120">
        <v>974</v>
      </c>
      <c r="N453" s="121">
        <v>40997</v>
      </c>
      <c r="O453" s="120" t="s">
        <v>795</v>
      </c>
      <c r="P453" s="129">
        <v>3094.8799999999997</v>
      </c>
      <c r="Q453" s="120" t="s">
        <v>141</v>
      </c>
      <c r="R453" s="120">
        <v>170</v>
      </c>
      <c r="S453" s="155">
        <v>40998</v>
      </c>
      <c r="T453" s="121">
        <v>41033</v>
      </c>
      <c r="U453" s="120" t="s">
        <v>1309</v>
      </c>
      <c r="V453" s="120"/>
      <c r="W453" s="124">
        <v>0.1</v>
      </c>
      <c r="X453" s="125">
        <f t="shared" si="30"/>
        <v>25.790666666666667</v>
      </c>
      <c r="Y453" s="126">
        <f t="shared" si="31"/>
        <v>1392.6959999999999</v>
      </c>
      <c r="Z453" s="127"/>
    </row>
    <row r="454" spans="3:26" s="115" customFormat="1" ht="39" thickTop="1" x14ac:dyDescent="0.2">
      <c r="C454" s="103">
        <v>435</v>
      </c>
      <c r="D454" s="120">
        <v>1241</v>
      </c>
      <c r="E454" s="138">
        <v>124106</v>
      </c>
      <c r="F454" s="119" t="s">
        <v>37</v>
      </c>
      <c r="G454" s="120" t="s">
        <v>1314</v>
      </c>
      <c r="H454" s="120" t="s">
        <v>1315</v>
      </c>
      <c r="I454" s="120" t="s">
        <v>1316</v>
      </c>
      <c r="J454" s="120" t="s">
        <v>1307</v>
      </c>
      <c r="K454" s="120" t="s">
        <v>1317</v>
      </c>
      <c r="L454" s="120" t="s">
        <v>1308</v>
      </c>
      <c r="M454" s="120">
        <v>974</v>
      </c>
      <c r="N454" s="121">
        <v>40997</v>
      </c>
      <c r="O454" s="120" t="s">
        <v>795</v>
      </c>
      <c r="P454" s="129">
        <v>11010.72</v>
      </c>
      <c r="Q454" s="120" t="s">
        <v>141</v>
      </c>
      <c r="R454" s="120">
        <v>170</v>
      </c>
      <c r="S454" s="155">
        <v>40998</v>
      </c>
      <c r="T454" s="121">
        <v>41033</v>
      </c>
      <c r="U454" s="120" t="s">
        <v>203</v>
      </c>
      <c r="V454" s="120"/>
      <c r="W454" s="124">
        <v>0.1</v>
      </c>
      <c r="X454" s="125">
        <f t="shared" si="30"/>
        <v>91.755999999999986</v>
      </c>
      <c r="Y454" s="126">
        <f t="shared" si="31"/>
        <v>4954.8239999999996</v>
      </c>
      <c r="Z454" s="127"/>
    </row>
    <row r="455" spans="3:26" s="115" customFormat="1" ht="26.25" thickBot="1" x14ac:dyDescent="0.25">
      <c r="C455" s="116">
        <v>436</v>
      </c>
      <c r="D455" s="120">
        <v>1241</v>
      </c>
      <c r="E455" s="138">
        <v>124106</v>
      </c>
      <c r="F455" s="119" t="s">
        <v>37</v>
      </c>
      <c r="G455" s="120" t="s">
        <v>1318</v>
      </c>
      <c r="H455" s="120" t="s">
        <v>1305</v>
      </c>
      <c r="I455" s="120" t="s">
        <v>1319</v>
      </c>
      <c r="J455" s="120" t="s">
        <v>1320</v>
      </c>
      <c r="K455" s="120" t="s">
        <v>1286</v>
      </c>
      <c r="L455" s="120" t="s">
        <v>1321</v>
      </c>
      <c r="M455" s="120">
        <v>974</v>
      </c>
      <c r="N455" s="121">
        <v>40997</v>
      </c>
      <c r="O455" s="120" t="s">
        <v>795</v>
      </c>
      <c r="P455" s="129">
        <v>5210.7199999999993</v>
      </c>
      <c r="Q455" s="120" t="s">
        <v>141</v>
      </c>
      <c r="R455" s="120">
        <v>170</v>
      </c>
      <c r="S455" s="155">
        <v>40998</v>
      </c>
      <c r="T455" s="121">
        <v>41033</v>
      </c>
      <c r="U455" s="120" t="s">
        <v>1309</v>
      </c>
      <c r="V455" s="120"/>
      <c r="W455" s="124">
        <v>0.1</v>
      </c>
      <c r="X455" s="125">
        <f t="shared" si="30"/>
        <v>43.422666666666665</v>
      </c>
      <c r="Y455" s="126">
        <f t="shared" si="31"/>
        <v>2344.8240000000001</v>
      </c>
      <c r="Z455" s="127"/>
    </row>
    <row r="456" spans="3:26" s="115" customFormat="1" ht="39" thickTop="1" x14ac:dyDescent="0.2">
      <c r="C456" s="103">
        <v>437</v>
      </c>
      <c r="D456" s="120">
        <v>1241</v>
      </c>
      <c r="E456" s="138">
        <v>124106</v>
      </c>
      <c r="F456" s="119" t="s">
        <v>37</v>
      </c>
      <c r="G456" s="120" t="s">
        <v>1322</v>
      </c>
      <c r="H456" s="120" t="s">
        <v>194</v>
      </c>
      <c r="I456" s="120" t="s">
        <v>1316</v>
      </c>
      <c r="J456" s="120" t="s">
        <v>1307</v>
      </c>
      <c r="K456" s="120" t="s">
        <v>1232</v>
      </c>
      <c r="L456" s="120" t="s">
        <v>1308</v>
      </c>
      <c r="M456" s="120">
        <v>973</v>
      </c>
      <c r="N456" s="121">
        <v>40997</v>
      </c>
      <c r="O456" s="120" t="s">
        <v>795</v>
      </c>
      <c r="P456" s="129">
        <v>11252</v>
      </c>
      <c r="Q456" s="120" t="s">
        <v>141</v>
      </c>
      <c r="R456" s="120">
        <v>170</v>
      </c>
      <c r="S456" s="155">
        <v>40998</v>
      </c>
      <c r="T456" s="121">
        <v>41033</v>
      </c>
      <c r="U456" s="120" t="s">
        <v>197</v>
      </c>
      <c r="V456" s="120"/>
      <c r="W456" s="124">
        <v>0.1</v>
      </c>
      <c r="X456" s="125">
        <f t="shared" si="30"/>
        <v>93.766666666666666</v>
      </c>
      <c r="Y456" s="126">
        <f t="shared" si="31"/>
        <v>5063.4000000000005</v>
      </c>
      <c r="Z456" s="127"/>
    </row>
    <row r="457" spans="3:26" s="115" customFormat="1" ht="26.25" thickBot="1" x14ac:dyDescent="0.25">
      <c r="C457" s="116">
        <v>438</v>
      </c>
      <c r="D457" s="120">
        <v>1241</v>
      </c>
      <c r="E457" s="138">
        <v>124106</v>
      </c>
      <c r="F457" s="119" t="s">
        <v>37</v>
      </c>
      <c r="G457" s="120" t="s">
        <v>1323</v>
      </c>
      <c r="H457" s="120" t="s">
        <v>194</v>
      </c>
      <c r="I457" s="120" t="s">
        <v>1288</v>
      </c>
      <c r="J457" s="120" t="s">
        <v>1324</v>
      </c>
      <c r="K457" s="120" t="s">
        <v>1286</v>
      </c>
      <c r="L457" s="120"/>
      <c r="M457" s="120">
        <v>973</v>
      </c>
      <c r="N457" s="121">
        <v>40997</v>
      </c>
      <c r="O457" s="120" t="s">
        <v>795</v>
      </c>
      <c r="P457" s="129">
        <v>5210.7199999999993</v>
      </c>
      <c r="Q457" s="120" t="s">
        <v>141</v>
      </c>
      <c r="R457" s="120">
        <v>170</v>
      </c>
      <c r="S457" s="155">
        <v>40998</v>
      </c>
      <c r="T457" s="121">
        <v>41033</v>
      </c>
      <c r="U457" s="120" t="s">
        <v>197</v>
      </c>
      <c r="V457" s="120"/>
      <c r="W457" s="124">
        <v>0.1</v>
      </c>
      <c r="X457" s="125">
        <f t="shared" si="30"/>
        <v>43.422666666666665</v>
      </c>
      <c r="Y457" s="126">
        <f t="shared" si="31"/>
        <v>2344.8240000000001</v>
      </c>
      <c r="Z457" s="127"/>
    </row>
    <row r="458" spans="3:26" s="115" customFormat="1" ht="26.25" thickTop="1" x14ac:dyDescent="0.2">
      <c r="C458" s="103">
        <v>439</v>
      </c>
      <c r="D458" s="120">
        <v>1241</v>
      </c>
      <c r="E458" s="138">
        <v>124106</v>
      </c>
      <c r="F458" s="119" t="s">
        <v>37</v>
      </c>
      <c r="G458" s="120" t="s">
        <v>1325</v>
      </c>
      <c r="H458" s="120" t="s">
        <v>194</v>
      </c>
      <c r="I458" s="120" t="s">
        <v>863</v>
      </c>
      <c r="J458" s="120" t="s">
        <v>1326</v>
      </c>
      <c r="K458" s="120" t="s">
        <v>1327</v>
      </c>
      <c r="L458" s="120"/>
      <c r="M458" s="120">
        <v>973</v>
      </c>
      <c r="N458" s="121">
        <v>40997</v>
      </c>
      <c r="O458" s="120" t="s">
        <v>795</v>
      </c>
      <c r="P458" s="129">
        <v>5216.5199999999995</v>
      </c>
      <c r="Q458" s="120" t="s">
        <v>141</v>
      </c>
      <c r="R458" s="120">
        <v>170</v>
      </c>
      <c r="S458" s="155">
        <v>40998</v>
      </c>
      <c r="T458" s="121">
        <v>41033</v>
      </c>
      <c r="U458" s="120" t="s">
        <v>197</v>
      </c>
      <c r="V458" s="120"/>
      <c r="W458" s="124">
        <v>0.1</v>
      </c>
      <c r="X458" s="125">
        <f t="shared" si="30"/>
        <v>43.470999999999997</v>
      </c>
      <c r="Y458" s="126">
        <f t="shared" si="31"/>
        <v>2347.4339999999997</v>
      </c>
      <c r="Z458" s="127"/>
    </row>
    <row r="459" spans="3:26" s="115" customFormat="1" ht="26.25" thickBot="1" x14ac:dyDescent="0.25">
      <c r="C459" s="116">
        <v>440</v>
      </c>
      <c r="D459" s="120">
        <v>1241</v>
      </c>
      <c r="E459" s="138">
        <v>124106</v>
      </c>
      <c r="F459" s="119" t="s">
        <v>37</v>
      </c>
      <c r="G459" s="120" t="s">
        <v>1328</v>
      </c>
      <c r="H459" s="120" t="s">
        <v>194</v>
      </c>
      <c r="I459" s="120" t="s">
        <v>1238</v>
      </c>
      <c r="J459" s="120" t="s">
        <v>1239</v>
      </c>
      <c r="K459" s="120" t="s">
        <v>1240</v>
      </c>
      <c r="L459" s="120"/>
      <c r="M459" s="120">
        <v>973</v>
      </c>
      <c r="N459" s="121">
        <v>40997</v>
      </c>
      <c r="O459" s="120" t="s">
        <v>795</v>
      </c>
      <c r="P459" s="129">
        <v>3094.8799999999997</v>
      </c>
      <c r="Q459" s="120" t="s">
        <v>141</v>
      </c>
      <c r="R459" s="120">
        <v>170</v>
      </c>
      <c r="S459" s="155">
        <v>40998</v>
      </c>
      <c r="T459" s="121">
        <v>41033</v>
      </c>
      <c r="U459" s="120" t="s">
        <v>197</v>
      </c>
      <c r="V459" s="120"/>
      <c r="W459" s="124">
        <v>0.1</v>
      </c>
      <c r="X459" s="125">
        <f t="shared" si="30"/>
        <v>25.790666666666667</v>
      </c>
      <c r="Y459" s="126">
        <f t="shared" si="31"/>
        <v>1392.6959999999999</v>
      </c>
      <c r="Z459" s="127"/>
    </row>
    <row r="460" spans="3:26" s="115" customFormat="1" ht="39" thickTop="1" x14ac:dyDescent="0.2">
      <c r="C460" s="103">
        <v>441</v>
      </c>
      <c r="D460" s="120">
        <v>1241</v>
      </c>
      <c r="E460" s="138">
        <v>124106</v>
      </c>
      <c r="F460" s="119" t="s">
        <v>37</v>
      </c>
      <c r="G460" s="120" t="s">
        <v>1329</v>
      </c>
      <c r="H460" s="120" t="s">
        <v>1330</v>
      </c>
      <c r="I460" s="120" t="s">
        <v>1331</v>
      </c>
      <c r="J460" s="120" t="s">
        <v>1332</v>
      </c>
      <c r="K460" s="120" t="s">
        <v>1333</v>
      </c>
      <c r="L460" s="120"/>
      <c r="M460" s="120">
        <v>973</v>
      </c>
      <c r="N460" s="121">
        <v>40997</v>
      </c>
      <c r="O460" s="120" t="s">
        <v>795</v>
      </c>
      <c r="P460" s="129">
        <v>7948.32</v>
      </c>
      <c r="Q460" s="120" t="s">
        <v>141</v>
      </c>
      <c r="R460" s="120">
        <v>170</v>
      </c>
      <c r="S460" s="155">
        <v>40998</v>
      </c>
      <c r="T460" s="121">
        <v>41033</v>
      </c>
      <c r="U460" s="120" t="s">
        <v>197</v>
      </c>
      <c r="V460" s="120"/>
      <c r="W460" s="124">
        <v>0.1</v>
      </c>
      <c r="X460" s="125">
        <f t="shared" si="30"/>
        <v>66.236000000000004</v>
      </c>
      <c r="Y460" s="126">
        <f t="shared" si="31"/>
        <v>3576.7440000000001</v>
      </c>
      <c r="Z460" s="127"/>
    </row>
    <row r="461" spans="3:26" s="115" customFormat="1" ht="26.25" thickBot="1" x14ac:dyDescent="0.25">
      <c r="C461" s="116">
        <v>442</v>
      </c>
      <c r="D461" s="120">
        <v>1241</v>
      </c>
      <c r="E461" s="138">
        <v>124106</v>
      </c>
      <c r="F461" s="119" t="s">
        <v>37</v>
      </c>
      <c r="G461" s="120" t="s">
        <v>1334</v>
      </c>
      <c r="H461" s="120" t="s">
        <v>1330</v>
      </c>
      <c r="I461" s="120" t="s">
        <v>884</v>
      </c>
      <c r="J461" s="120" t="s">
        <v>885</v>
      </c>
      <c r="K461" s="120"/>
      <c r="L461" s="120" t="s">
        <v>920</v>
      </c>
      <c r="M461" s="120">
        <v>973</v>
      </c>
      <c r="N461" s="121">
        <v>40997</v>
      </c>
      <c r="O461" s="120" t="s">
        <v>795</v>
      </c>
      <c r="P461" s="129">
        <v>2615.7999999999997</v>
      </c>
      <c r="Q461" s="120" t="s">
        <v>141</v>
      </c>
      <c r="R461" s="120">
        <v>170</v>
      </c>
      <c r="S461" s="155">
        <v>40998</v>
      </c>
      <c r="T461" s="121">
        <v>41033</v>
      </c>
      <c r="U461" s="120" t="s">
        <v>197</v>
      </c>
      <c r="V461" s="120"/>
      <c r="W461" s="124">
        <v>0.1</v>
      </c>
      <c r="X461" s="125">
        <f t="shared" si="30"/>
        <v>21.798333333333332</v>
      </c>
      <c r="Y461" s="126">
        <f t="shared" si="31"/>
        <v>1177.1099999999999</v>
      </c>
      <c r="Z461" s="127"/>
    </row>
    <row r="462" spans="3:26" s="115" customFormat="1" ht="26.25" thickTop="1" x14ac:dyDescent="0.2">
      <c r="C462" s="103">
        <v>443</v>
      </c>
      <c r="D462" s="120">
        <v>1241</v>
      </c>
      <c r="E462" s="138">
        <v>124106</v>
      </c>
      <c r="F462" s="119" t="s">
        <v>37</v>
      </c>
      <c r="G462" s="120" t="s">
        <v>1335</v>
      </c>
      <c r="H462" s="120" t="s">
        <v>1336</v>
      </c>
      <c r="I462" s="120" t="s">
        <v>884</v>
      </c>
      <c r="J462" s="120" t="s">
        <v>885</v>
      </c>
      <c r="K462" s="120"/>
      <c r="L462" s="120" t="s">
        <v>920</v>
      </c>
      <c r="M462" s="120">
        <v>973</v>
      </c>
      <c r="N462" s="121">
        <v>40997</v>
      </c>
      <c r="O462" s="120" t="s">
        <v>795</v>
      </c>
      <c r="P462" s="129">
        <v>2615.7999999999997</v>
      </c>
      <c r="Q462" s="120" t="s">
        <v>141</v>
      </c>
      <c r="R462" s="120">
        <v>170</v>
      </c>
      <c r="S462" s="155">
        <v>40998</v>
      </c>
      <c r="T462" s="121">
        <v>41033</v>
      </c>
      <c r="U462" s="120" t="s">
        <v>197</v>
      </c>
      <c r="V462" s="120"/>
      <c r="W462" s="124">
        <v>0.1</v>
      </c>
      <c r="X462" s="125">
        <f t="shared" si="30"/>
        <v>21.798333333333332</v>
      </c>
      <c r="Y462" s="126">
        <f t="shared" si="31"/>
        <v>1177.1099999999999</v>
      </c>
      <c r="Z462" s="127"/>
    </row>
    <row r="463" spans="3:26" s="115" customFormat="1" ht="39" thickBot="1" x14ac:dyDescent="0.25">
      <c r="C463" s="116">
        <v>444</v>
      </c>
      <c r="D463" s="120">
        <v>1241</v>
      </c>
      <c r="E463" s="138">
        <v>124106</v>
      </c>
      <c r="F463" s="119" t="s">
        <v>37</v>
      </c>
      <c r="G463" s="120" t="s">
        <v>1337</v>
      </c>
      <c r="H463" s="120" t="s">
        <v>1338</v>
      </c>
      <c r="I463" s="120" t="s">
        <v>1316</v>
      </c>
      <c r="J463" s="120" t="s">
        <v>1339</v>
      </c>
      <c r="K463" s="120" t="s">
        <v>1232</v>
      </c>
      <c r="L463" s="156" t="s">
        <v>1340</v>
      </c>
      <c r="M463" s="120">
        <v>976</v>
      </c>
      <c r="N463" s="121">
        <v>40997</v>
      </c>
      <c r="O463" s="120" t="s">
        <v>795</v>
      </c>
      <c r="P463" s="129">
        <v>11252</v>
      </c>
      <c r="Q463" s="120" t="s">
        <v>141</v>
      </c>
      <c r="R463" s="120">
        <v>170</v>
      </c>
      <c r="S463" s="155">
        <v>40998</v>
      </c>
      <c r="T463" s="121">
        <v>41033</v>
      </c>
      <c r="U463" s="120" t="s">
        <v>62</v>
      </c>
      <c r="V463" s="120"/>
      <c r="W463" s="124">
        <v>0.1</v>
      </c>
      <c r="X463" s="125">
        <f t="shared" si="30"/>
        <v>93.766666666666666</v>
      </c>
      <c r="Y463" s="126">
        <f t="shared" si="31"/>
        <v>5063.4000000000005</v>
      </c>
      <c r="Z463" s="127"/>
    </row>
    <row r="464" spans="3:26" s="115" customFormat="1" ht="26.25" thickTop="1" x14ac:dyDescent="0.2">
      <c r="C464" s="103">
        <v>445</v>
      </c>
      <c r="D464" s="120">
        <v>1241</v>
      </c>
      <c r="E464" s="138">
        <v>124106</v>
      </c>
      <c r="F464" s="119" t="s">
        <v>37</v>
      </c>
      <c r="G464" s="120" t="s">
        <v>1341</v>
      </c>
      <c r="H464" s="120" t="s">
        <v>1338</v>
      </c>
      <c r="I464" s="120" t="s">
        <v>1238</v>
      </c>
      <c r="J464" s="120" t="s">
        <v>1239</v>
      </c>
      <c r="K464" s="120" t="s">
        <v>1240</v>
      </c>
      <c r="L464" s="120"/>
      <c r="M464" s="120">
        <v>976</v>
      </c>
      <c r="N464" s="121">
        <v>40997</v>
      </c>
      <c r="O464" s="120" t="s">
        <v>795</v>
      </c>
      <c r="P464" s="129">
        <v>3094.8799999999997</v>
      </c>
      <c r="Q464" s="120" t="s">
        <v>141</v>
      </c>
      <c r="R464" s="120">
        <v>170</v>
      </c>
      <c r="S464" s="155">
        <v>40998</v>
      </c>
      <c r="T464" s="121">
        <v>41033</v>
      </c>
      <c r="U464" s="120" t="s">
        <v>62</v>
      </c>
      <c r="V464" s="120"/>
      <c r="W464" s="124">
        <v>0.1</v>
      </c>
      <c r="X464" s="125">
        <f t="shared" si="30"/>
        <v>25.790666666666667</v>
      </c>
      <c r="Y464" s="126">
        <f t="shared" si="31"/>
        <v>1392.6959999999999</v>
      </c>
      <c r="Z464" s="127"/>
    </row>
    <row r="465" spans="3:26" s="115" customFormat="1" ht="39" thickBot="1" x14ac:dyDescent="0.25">
      <c r="C465" s="116">
        <v>446</v>
      </c>
      <c r="D465" s="120">
        <v>1241</v>
      </c>
      <c r="E465" s="138">
        <v>124106</v>
      </c>
      <c r="F465" s="119" t="s">
        <v>37</v>
      </c>
      <c r="G465" s="120" t="s">
        <v>1342</v>
      </c>
      <c r="H465" s="120" t="s">
        <v>1343</v>
      </c>
      <c r="I465" s="120" t="s">
        <v>1344</v>
      </c>
      <c r="J465" s="120" t="s">
        <v>1339</v>
      </c>
      <c r="K465" s="120" t="s">
        <v>1345</v>
      </c>
      <c r="L465" s="156" t="s">
        <v>1340</v>
      </c>
      <c r="M465" s="120">
        <v>976</v>
      </c>
      <c r="N465" s="121">
        <v>40997</v>
      </c>
      <c r="O465" s="120" t="s">
        <v>795</v>
      </c>
      <c r="P465" s="129">
        <v>10741.599999999999</v>
      </c>
      <c r="Q465" s="120" t="s">
        <v>141</v>
      </c>
      <c r="R465" s="120">
        <v>170</v>
      </c>
      <c r="S465" s="155">
        <v>40998</v>
      </c>
      <c r="T465" s="121">
        <v>41033</v>
      </c>
      <c r="U465" s="120" t="s">
        <v>46</v>
      </c>
      <c r="V465" s="120"/>
      <c r="W465" s="124">
        <v>0.1</v>
      </c>
      <c r="X465" s="125">
        <f t="shared" si="30"/>
        <v>89.513333333333321</v>
      </c>
      <c r="Y465" s="126">
        <f t="shared" si="31"/>
        <v>4833.7199999999993</v>
      </c>
      <c r="Z465" s="127"/>
    </row>
    <row r="466" spans="3:26" s="115" customFormat="1" ht="39" thickTop="1" x14ac:dyDescent="0.2">
      <c r="C466" s="103">
        <v>447</v>
      </c>
      <c r="D466" s="120">
        <v>1241</v>
      </c>
      <c r="E466" s="138">
        <v>124106</v>
      </c>
      <c r="F466" s="119" t="s">
        <v>37</v>
      </c>
      <c r="G466" s="120" t="s">
        <v>1346</v>
      </c>
      <c r="H466" s="120" t="s">
        <v>1164</v>
      </c>
      <c r="I466" s="120" t="s">
        <v>1344</v>
      </c>
      <c r="J466" s="120" t="s">
        <v>1339</v>
      </c>
      <c r="K466" s="120" t="s">
        <v>1345</v>
      </c>
      <c r="L466" s="156" t="s">
        <v>1340</v>
      </c>
      <c r="M466" s="120">
        <v>976</v>
      </c>
      <c r="N466" s="121">
        <v>40997</v>
      </c>
      <c r="O466" s="120" t="s">
        <v>795</v>
      </c>
      <c r="P466" s="129">
        <v>10741.599999999999</v>
      </c>
      <c r="Q466" s="120" t="s">
        <v>141</v>
      </c>
      <c r="R466" s="120">
        <v>170</v>
      </c>
      <c r="S466" s="155">
        <v>40998</v>
      </c>
      <c r="T466" s="121">
        <v>41033</v>
      </c>
      <c r="U466" s="120" t="s">
        <v>62</v>
      </c>
      <c r="V466" s="120"/>
      <c r="W466" s="124">
        <v>0.1</v>
      </c>
      <c r="X466" s="125">
        <f t="shared" si="30"/>
        <v>89.513333333333321</v>
      </c>
      <c r="Y466" s="126">
        <f t="shared" si="31"/>
        <v>4833.7199999999993</v>
      </c>
      <c r="Z466" s="127"/>
    </row>
    <row r="467" spans="3:26" s="115" customFormat="1" ht="39" thickBot="1" x14ac:dyDescent="0.25">
      <c r="C467" s="116">
        <v>448</v>
      </c>
      <c r="D467" s="120">
        <v>1241</v>
      </c>
      <c r="E467" s="138">
        <v>124106</v>
      </c>
      <c r="F467" s="119" t="s">
        <v>37</v>
      </c>
      <c r="G467" s="120" t="s">
        <v>1347</v>
      </c>
      <c r="H467" s="120" t="s">
        <v>1136</v>
      </c>
      <c r="I467" s="120" t="s">
        <v>1344</v>
      </c>
      <c r="J467" s="120" t="s">
        <v>1339</v>
      </c>
      <c r="K467" s="120" t="s">
        <v>1345</v>
      </c>
      <c r="L467" s="156" t="s">
        <v>1340</v>
      </c>
      <c r="M467" s="120">
        <v>976</v>
      </c>
      <c r="N467" s="121">
        <v>40997</v>
      </c>
      <c r="O467" s="120" t="s">
        <v>795</v>
      </c>
      <c r="P467" s="129">
        <v>10741.599999999999</v>
      </c>
      <c r="Q467" s="120" t="s">
        <v>141</v>
      </c>
      <c r="R467" s="120">
        <v>170</v>
      </c>
      <c r="S467" s="155">
        <v>40998</v>
      </c>
      <c r="T467" s="121">
        <v>41033</v>
      </c>
      <c r="U467" s="120" t="s">
        <v>62</v>
      </c>
      <c r="V467" s="120"/>
      <c r="W467" s="124">
        <v>0.1</v>
      </c>
      <c r="X467" s="125">
        <f t="shared" si="30"/>
        <v>89.513333333333321</v>
      </c>
      <c r="Y467" s="126">
        <f t="shared" si="31"/>
        <v>4833.7199999999993</v>
      </c>
      <c r="Z467" s="127"/>
    </row>
    <row r="468" spans="3:26" s="115" customFormat="1" ht="64.5" thickTop="1" x14ac:dyDescent="0.2">
      <c r="C468" s="103">
        <v>449</v>
      </c>
      <c r="D468" s="117">
        <v>1246</v>
      </c>
      <c r="E468" s="118">
        <v>124606</v>
      </c>
      <c r="F468" s="119" t="s">
        <v>263</v>
      </c>
      <c r="G468" s="120" t="s">
        <v>1348</v>
      </c>
      <c r="H468" s="120" t="s">
        <v>754</v>
      </c>
      <c r="I468" s="120" t="s">
        <v>1349</v>
      </c>
      <c r="J468" s="120" t="s">
        <v>1350</v>
      </c>
      <c r="K468" s="120" t="s">
        <v>1351</v>
      </c>
      <c r="L468" s="120" t="s">
        <v>1352</v>
      </c>
      <c r="M468" s="120">
        <v>604</v>
      </c>
      <c r="N468" s="121">
        <v>40964</v>
      </c>
      <c r="O468" s="120" t="s">
        <v>1353</v>
      </c>
      <c r="P468" s="129">
        <v>36540</v>
      </c>
      <c r="Q468" s="120" t="s">
        <v>141</v>
      </c>
      <c r="R468" s="120">
        <v>194</v>
      </c>
      <c r="S468" s="155">
        <v>40973</v>
      </c>
      <c r="T468" s="121">
        <v>41033</v>
      </c>
      <c r="U468" s="120" t="s">
        <v>233</v>
      </c>
      <c r="V468" s="120"/>
      <c r="W468" s="124">
        <v>0.1</v>
      </c>
      <c r="X468" s="125">
        <f t="shared" si="30"/>
        <v>304.5</v>
      </c>
      <c r="Y468" s="126">
        <f t="shared" si="31"/>
        <v>16443</v>
      </c>
      <c r="Z468" s="127"/>
    </row>
    <row r="469" spans="3:26" s="115" customFormat="1" ht="51.75" thickBot="1" x14ac:dyDescent="0.25">
      <c r="C469" s="116">
        <v>450</v>
      </c>
      <c r="D469" s="117">
        <v>1246</v>
      </c>
      <c r="E469" s="118">
        <v>124606</v>
      </c>
      <c r="F469" s="119" t="s">
        <v>263</v>
      </c>
      <c r="G469" s="120" t="s">
        <v>1354</v>
      </c>
      <c r="H469" s="120" t="s">
        <v>754</v>
      </c>
      <c r="I469" s="120" t="s">
        <v>1355</v>
      </c>
      <c r="J469" s="120" t="s">
        <v>1356</v>
      </c>
      <c r="K469" s="120" t="s">
        <v>1357</v>
      </c>
      <c r="L469" s="120"/>
      <c r="M469" s="120">
        <v>603</v>
      </c>
      <c r="N469" s="121">
        <v>40964</v>
      </c>
      <c r="O469" s="120" t="s">
        <v>1353</v>
      </c>
      <c r="P469" s="129">
        <v>32480</v>
      </c>
      <c r="Q469" s="120" t="s">
        <v>141</v>
      </c>
      <c r="R469" s="120">
        <v>194</v>
      </c>
      <c r="S469" s="155">
        <v>40973</v>
      </c>
      <c r="T469" s="121">
        <v>41033</v>
      </c>
      <c r="U469" s="120" t="s">
        <v>233</v>
      </c>
      <c r="V469" s="120"/>
      <c r="W469" s="124">
        <v>0.1</v>
      </c>
      <c r="X469" s="125">
        <f t="shared" si="30"/>
        <v>270.66666666666669</v>
      </c>
      <c r="Y469" s="126">
        <f t="shared" si="31"/>
        <v>14616</v>
      </c>
      <c r="Z469" s="127"/>
    </row>
    <row r="470" spans="3:26" s="115" customFormat="1" ht="39" thickTop="1" x14ac:dyDescent="0.2">
      <c r="C470" s="103">
        <v>451</v>
      </c>
      <c r="D470" s="120">
        <v>1241</v>
      </c>
      <c r="E470" s="138">
        <v>124104</v>
      </c>
      <c r="F470" s="120" t="s">
        <v>37</v>
      </c>
      <c r="G470" s="120" t="s">
        <v>1358</v>
      </c>
      <c r="H470" s="120" t="s">
        <v>754</v>
      </c>
      <c r="I470" s="120" t="s">
        <v>1359</v>
      </c>
      <c r="J470" s="120" t="s">
        <v>1360</v>
      </c>
      <c r="K470" s="120" t="s">
        <v>1361</v>
      </c>
      <c r="L470" s="120"/>
      <c r="M470" s="120">
        <v>615</v>
      </c>
      <c r="N470" s="121">
        <v>41001</v>
      </c>
      <c r="O470" s="120" t="s">
        <v>1353</v>
      </c>
      <c r="P470" s="129">
        <v>3770</v>
      </c>
      <c r="Q470" s="120" t="s">
        <v>141</v>
      </c>
      <c r="R470" s="120">
        <v>38</v>
      </c>
      <c r="S470" s="155">
        <v>41025</v>
      </c>
      <c r="T470" s="121">
        <v>41053</v>
      </c>
      <c r="U470" s="120" t="s">
        <v>233</v>
      </c>
      <c r="V470" s="120"/>
      <c r="W470" s="124">
        <v>0.2</v>
      </c>
      <c r="X470" s="125">
        <f t="shared" ref="X470:X475" si="34">+P470*0.2/12</f>
        <v>62.833333333333336</v>
      </c>
      <c r="Y470" s="126">
        <f t="shared" ref="Y470:Y475" si="35">+P470*0.2*4.5</f>
        <v>3393</v>
      </c>
      <c r="Z470" s="127"/>
    </row>
    <row r="471" spans="3:26" s="115" customFormat="1" ht="39" thickBot="1" x14ac:dyDescent="0.25">
      <c r="C471" s="116">
        <v>452</v>
      </c>
      <c r="D471" s="120">
        <v>1241</v>
      </c>
      <c r="E471" s="138">
        <v>124104</v>
      </c>
      <c r="F471" s="120" t="s">
        <v>37</v>
      </c>
      <c r="G471" s="120" t="s">
        <v>1362</v>
      </c>
      <c r="H471" s="120" t="s">
        <v>754</v>
      </c>
      <c r="I471" s="120" t="s">
        <v>1359</v>
      </c>
      <c r="J471" s="120" t="s">
        <v>1363</v>
      </c>
      <c r="K471" s="120" t="s">
        <v>1364</v>
      </c>
      <c r="L471" s="120"/>
      <c r="M471" s="120">
        <v>615</v>
      </c>
      <c r="N471" s="121">
        <v>41001</v>
      </c>
      <c r="O471" s="120" t="s">
        <v>1353</v>
      </c>
      <c r="P471" s="129">
        <v>25891.200000000001</v>
      </c>
      <c r="Q471" s="120" t="s">
        <v>141</v>
      </c>
      <c r="R471" s="120">
        <v>38</v>
      </c>
      <c r="S471" s="155">
        <v>41025</v>
      </c>
      <c r="T471" s="121">
        <v>41053</v>
      </c>
      <c r="U471" s="120" t="s">
        <v>233</v>
      </c>
      <c r="V471" s="120"/>
      <c r="W471" s="124">
        <v>0.2</v>
      </c>
      <c r="X471" s="125">
        <f t="shared" si="34"/>
        <v>431.52000000000004</v>
      </c>
      <c r="Y471" s="126">
        <f t="shared" si="35"/>
        <v>23302.080000000002</v>
      </c>
      <c r="Z471" s="127"/>
    </row>
    <row r="472" spans="3:26" s="115" customFormat="1" ht="39" thickTop="1" x14ac:dyDescent="0.2">
      <c r="C472" s="103">
        <v>453</v>
      </c>
      <c r="D472" s="120">
        <v>1241</v>
      </c>
      <c r="E472" s="138">
        <v>124104</v>
      </c>
      <c r="F472" s="120" t="s">
        <v>37</v>
      </c>
      <c r="G472" s="120" t="s">
        <v>1365</v>
      </c>
      <c r="H472" s="157" t="s">
        <v>1029</v>
      </c>
      <c r="I472" s="120" t="s">
        <v>694</v>
      </c>
      <c r="J472" s="120" t="s">
        <v>1294</v>
      </c>
      <c r="K472" s="120" t="s">
        <v>1366</v>
      </c>
      <c r="L472" s="120" t="s">
        <v>1367</v>
      </c>
      <c r="M472" s="120" t="s">
        <v>1368</v>
      </c>
      <c r="N472" s="121">
        <v>40981</v>
      </c>
      <c r="O472" s="120" t="s">
        <v>958</v>
      </c>
      <c r="P472" s="129">
        <v>7184</v>
      </c>
      <c r="Q472" s="120" t="s">
        <v>141</v>
      </c>
      <c r="R472" s="120">
        <v>153</v>
      </c>
      <c r="S472" s="155">
        <v>40998</v>
      </c>
      <c r="T472" s="121">
        <v>41033</v>
      </c>
      <c r="U472" s="120" t="s">
        <v>164</v>
      </c>
      <c r="V472" s="120"/>
      <c r="W472" s="124">
        <v>0.2</v>
      </c>
      <c r="X472" s="125">
        <f t="shared" si="34"/>
        <v>119.73333333333335</v>
      </c>
      <c r="Y472" s="126">
        <f t="shared" si="35"/>
        <v>6465.6</v>
      </c>
      <c r="Z472" s="127"/>
    </row>
    <row r="473" spans="3:26" s="115" customFormat="1" ht="39" thickBot="1" x14ac:dyDescent="0.25">
      <c r="C473" s="116">
        <v>454</v>
      </c>
      <c r="D473" s="120">
        <v>1241</v>
      </c>
      <c r="E473" s="138">
        <v>124104</v>
      </c>
      <c r="F473" s="120" t="s">
        <v>37</v>
      </c>
      <c r="G473" s="120" t="s">
        <v>1365</v>
      </c>
      <c r="H473" s="157" t="s">
        <v>1029</v>
      </c>
      <c r="I473" s="120" t="s">
        <v>107</v>
      </c>
      <c r="J473" s="120" t="s">
        <v>1294</v>
      </c>
      <c r="K473" s="120" t="s">
        <v>1369</v>
      </c>
      <c r="L473" s="120" t="s">
        <v>1370</v>
      </c>
      <c r="M473" s="120" t="s">
        <v>1368</v>
      </c>
      <c r="N473" s="121">
        <v>40981</v>
      </c>
      <c r="O473" s="120" t="s">
        <v>958</v>
      </c>
      <c r="P473" s="129"/>
      <c r="Q473" s="120" t="s">
        <v>141</v>
      </c>
      <c r="R473" s="120">
        <v>153</v>
      </c>
      <c r="S473" s="155">
        <v>40998</v>
      </c>
      <c r="T473" s="121">
        <v>41033</v>
      </c>
      <c r="U473" s="120" t="s">
        <v>164</v>
      </c>
      <c r="V473" s="120"/>
      <c r="W473" s="124">
        <v>0.2</v>
      </c>
      <c r="X473" s="125">
        <f t="shared" si="34"/>
        <v>0</v>
      </c>
      <c r="Y473" s="126">
        <f t="shared" si="35"/>
        <v>0</v>
      </c>
      <c r="Z473" s="127"/>
    </row>
    <row r="474" spans="3:26" s="115" customFormat="1" ht="39" thickTop="1" x14ac:dyDescent="0.2">
      <c r="C474" s="103">
        <v>455</v>
      </c>
      <c r="D474" s="120">
        <v>1241</v>
      </c>
      <c r="E474" s="138">
        <v>124104</v>
      </c>
      <c r="F474" s="120" t="s">
        <v>37</v>
      </c>
      <c r="G474" s="120" t="s">
        <v>1365</v>
      </c>
      <c r="H474" s="157" t="s">
        <v>1029</v>
      </c>
      <c r="I474" s="120" t="s">
        <v>946</v>
      </c>
      <c r="J474" s="120" t="s">
        <v>1294</v>
      </c>
      <c r="K474" s="120"/>
      <c r="L474" s="120" t="s">
        <v>1371</v>
      </c>
      <c r="M474" s="120" t="s">
        <v>1368</v>
      </c>
      <c r="N474" s="121">
        <v>40981</v>
      </c>
      <c r="O474" s="120" t="s">
        <v>958</v>
      </c>
      <c r="P474" s="129"/>
      <c r="Q474" s="120" t="s">
        <v>141</v>
      </c>
      <c r="R474" s="120">
        <v>153</v>
      </c>
      <c r="S474" s="155">
        <v>40998</v>
      </c>
      <c r="T474" s="121">
        <v>41033</v>
      </c>
      <c r="U474" s="120" t="s">
        <v>164</v>
      </c>
      <c r="V474" s="120"/>
      <c r="W474" s="124">
        <v>0.2</v>
      </c>
      <c r="X474" s="125">
        <f t="shared" si="34"/>
        <v>0</v>
      </c>
      <c r="Y474" s="126">
        <f t="shared" si="35"/>
        <v>0</v>
      </c>
      <c r="Z474" s="127"/>
    </row>
    <row r="475" spans="3:26" s="115" customFormat="1" ht="39" thickBot="1" x14ac:dyDescent="0.25">
      <c r="C475" s="116">
        <v>456</v>
      </c>
      <c r="D475" s="120">
        <v>1241</v>
      </c>
      <c r="E475" s="138">
        <v>124104</v>
      </c>
      <c r="F475" s="120" t="s">
        <v>37</v>
      </c>
      <c r="G475" s="120" t="s">
        <v>1365</v>
      </c>
      <c r="H475" s="157" t="s">
        <v>1029</v>
      </c>
      <c r="I475" s="120" t="s">
        <v>703</v>
      </c>
      <c r="J475" s="120" t="s">
        <v>1294</v>
      </c>
      <c r="K475" s="120"/>
      <c r="L475" s="120" t="s">
        <v>1372</v>
      </c>
      <c r="M475" s="120" t="s">
        <v>1368</v>
      </c>
      <c r="N475" s="121">
        <v>40981</v>
      </c>
      <c r="O475" s="120" t="s">
        <v>958</v>
      </c>
      <c r="P475" s="129"/>
      <c r="Q475" s="120" t="s">
        <v>141</v>
      </c>
      <c r="R475" s="120">
        <v>153</v>
      </c>
      <c r="S475" s="155">
        <v>40998</v>
      </c>
      <c r="T475" s="121">
        <v>41033</v>
      </c>
      <c r="U475" s="120" t="s">
        <v>164</v>
      </c>
      <c r="V475" s="120"/>
      <c r="W475" s="124">
        <v>0.2</v>
      </c>
      <c r="X475" s="125">
        <f t="shared" si="34"/>
        <v>0</v>
      </c>
      <c r="Y475" s="126">
        <f t="shared" si="35"/>
        <v>0</v>
      </c>
      <c r="Z475" s="127"/>
    </row>
    <row r="476" spans="3:26" s="115" customFormat="1" ht="39" thickTop="1" x14ac:dyDescent="0.2">
      <c r="C476" s="103">
        <v>457</v>
      </c>
      <c r="D476" s="120">
        <v>1241</v>
      </c>
      <c r="E476" s="138">
        <v>124106</v>
      </c>
      <c r="F476" s="120" t="s">
        <v>37</v>
      </c>
      <c r="G476" s="120" t="s">
        <v>1373</v>
      </c>
      <c r="H476" s="120" t="s">
        <v>1374</v>
      </c>
      <c r="I476" s="120" t="s">
        <v>1316</v>
      </c>
      <c r="J476" s="120" t="s">
        <v>1339</v>
      </c>
      <c r="K476" s="120" t="s">
        <v>1232</v>
      </c>
      <c r="L476" s="156" t="s">
        <v>1340</v>
      </c>
      <c r="M476" s="120">
        <v>939</v>
      </c>
      <c r="N476" s="121">
        <v>40983</v>
      </c>
      <c r="O476" s="120" t="s">
        <v>795</v>
      </c>
      <c r="P476" s="129">
        <v>11252</v>
      </c>
      <c r="Q476" s="120" t="s">
        <v>141</v>
      </c>
      <c r="R476" s="120">
        <v>83</v>
      </c>
      <c r="S476" s="155">
        <v>41045</v>
      </c>
      <c r="T476" s="121">
        <v>41087</v>
      </c>
      <c r="U476" s="130" t="s">
        <v>180</v>
      </c>
      <c r="V476" s="130"/>
      <c r="W476" s="124">
        <v>0.1</v>
      </c>
      <c r="X476" s="125">
        <f t="shared" ref="X476:X539" si="36">+P476*0.1/12</f>
        <v>93.766666666666666</v>
      </c>
      <c r="Y476" s="126">
        <f t="shared" ref="Y476:Y539" si="37">+P476*0.1*4.5</f>
        <v>5063.4000000000005</v>
      </c>
      <c r="Z476" s="127"/>
    </row>
    <row r="477" spans="3:26" s="115" customFormat="1" ht="26.25" thickBot="1" x14ac:dyDescent="0.25">
      <c r="C477" s="116">
        <v>458</v>
      </c>
      <c r="D477" s="120">
        <v>1241</v>
      </c>
      <c r="E477" s="138">
        <v>124106</v>
      </c>
      <c r="F477" s="120" t="s">
        <v>37</v>
      </c>
      <c r="G477" s="120" t="s">
        <v>1375</v>
      </c>
      <c r="H477" s="120" t="s">
        <v>1374</v>
      </c>
      <c r="I477" s="120" t="s">
        <v>1376</v>
      </c>
      <c r="J477" s="120"/>
      <c r="K477" s="120" t="s">
        <v>1327</v>
      </c>
      <c r="L477" s="120"/>
      <c r="M477" s="120">
        <v>939</v>
      </c>
      <c r="N477" s="121">
        <v>40983</v>
      </c>
      <c r="O477" s="120" t="s">
        <v>795</v>
      </c>
      <c r="P477" s="129">
        <v>5216.5199999999995</v>
      </c>
      <c r="Q477" s="120" t="s">
        <v>141</v>
      </c>
      <c r="R477" s="120">
        <v>83</v>
      </c>
      <c r="S477" s="155">
        <v>41045</v>
      </c>
      <c r="T477" s="121">
        <v>41087</v>
      </c>
      <c r="U477" s="130" t="s">
        <v>180</v>
      </c>
      <c r="V477" s="130"/>
      <c r="W477" s="124">
        <v>0.1</v>
      </c>
      <c r="X477" s="125">
        <f t="shared" si="36"/>
        <v>43.470999999999997</v>
      </c>
      <c r="Y477" s="126">
        <f t="shared" si="37"/>
        <v>2347.4339999999997</v>
      </c>
      <c r="Z477" s="127"/>
    </row>
    <row r="478" spans="3:26" s="115" customFormat="1" ht="39" thickTop="1" x14ac:dyDescent="0.2">
      <c r="C478" s="103">
        <v>459</v>
      </c>
      <c r="D478" s="120">
        <v>1241</v>
      </c>
      <c r="E478" s="138">
        <v>124106</v>
      </c>
      <c r="F478" s="120" t="s">
        <v>37</v>
      </c>
      <c r="G478" s="120" t="s">
        <v>1377</v>
      </c>
      <c r="H478" s="120" t="s">
        <v>1378</v>
      </c>
      <c r="I478" s="120" t="s">
        <v>1344</v>
      </c>
      <c r="J478" s="120" t="s">
        <v>1339</v>
      </c>
      <c r="K478" s="120" t="s">
        <v>1345</v>
      </c>
      <c r="L478" s="156" t="s">
        <v>1340</v>
      </c>
      <c r="M478" s="120">
        <v>939</v>
      </c>
      <c r="N478" s="121">
        <v>40983</v>
      </c>
      <c r="O478" s="120" t="s">
        <v>795</v>
      </c>
      <c r="P478" s="129">
        <v>10741.599999999999</v>
      </c>
      <c r="Q478" s="120" t="s">
        <v>141</v>
      </c>
      <c r="R478" s="120">
        <v>83</v>
      </c>
      <c r="S478" s="155">
        <v>41045</v>
      </c>
      <c r="T478" s="121">
        <v>41087</v>
      </c>
      <c r="U478" s="130" t="s">
        <v>180</v>
      </c>
      <c r="V478" s="130"/>
      <c r="W478" s="124">
        <v>0.1</v>
      </c>
      <c r="X478" s="125">
        <f t="shared" si="36"/>
        <v>89.513333333333321</v>
      </c>
      <c r="Y478" s="126">
        <f t="shared" si="37"/>
        <v>4833.7199999999993</v>
      </c>
      <c r="Z478" s="127"/>
    </row>
    <row r="479" spans="3:26" s="115" customFormat="1" ht="39" thickBot="1" x14ac:dyDescent="0.25">
      <c r="C479" s="116">
        <v>460</v>
      </c>
      <c r="D479" s="120">
        <v>1241</v>
      </c>
      <c r="E479" s="138">
        <v>124106</v>
      </c>
      <c r="F479" s="120" t="s">
        <v>37</v>
      </c>
      <c r="G479" s="120" t="s">
        <v>1379</v>
      </c>
      <c r="H479" s="120" t="s">
        <v>745</v>
      </c>
      <c r="I479" s="120" t="s">
        <v>1344</v>
      </c>
      <c r="J479" s="120" t="s">
        <v>1339</v>
      </c>
      <c r="K479" s="120" t="s">
        <v>1345</v>
      </c>
      <c r="L479" s="156" t="s">
        <v>1340</v>
      </c>
      <c r="M479" s="120">
        <v>939</v>
      </c>
      <c r="N479" s="121">
        <v>40983</v>
      </c>
      <c r="O479" s="120" t="s">
        <v>795</v>
      </c>
      <c r="P479" s="129">
        <v>10741.599999999999</v>
      </c>
      <c r="Q479" s="120" t="s">
        <v>141</v>
      </c>
      <c r="R479" s="120">
        <v>83</v>
      </c>
      <c r="S479" s="155">
        <v>41045</v>
      </c>
      <c r="T479" s="121">
        <v>41087</v>
      </c>
      <c r="U479" s="130" t="s">
        <v>180</v>
      </c>
      <c r="V479" s="130"/>
      <c r="W479" s="124">
        <v>0.1</v>
      </c>
      <c r="X479" s="125">
        <f t="shared" si="36"/>
        <v>89.513333333333321</v>
      </c>
      <c r="Y479" s="126">
        <f t="shared" si="37"/>
        <v>4833.7199999999993</v>
      </c>
      <c r="Z479" s="127"/>
    </row>
    <row r="480" spans="3:26" s="115" customFormat="1" ht="39" thickTop="1" x14ac:dyDescent="0.2">
      <c r="C480" s="103">
        <v>461</v>
      </c>
      <c r="D480" s="120">
        <v>1241</v>
      </c>
      <c r="E480" s="138">
        <v>124106</v>
      </c>
      <c r="F480" s="120" t="s">
        <v>37</v>
      </c>
      <c r="G480" s="120" t="s">
        <v>1380</v>
      </c>
      <c r="H480" s="120" t="s">
        <v>1381</v>
      </c>
      <c r="I480" s="120" t="s">
        <v>1344</v>
      </c>
      <c r="J480" s="120" t="s">
        <v>1339</v>
      </c>
      <c r="K480" s="120" t="s">
        <v>1345</v>
      </c>
      <c r="L480" s="156" t="s">
        <v>1340</v>
      </c>
      <c r="M480" s="120">
        <v>939</v>
      </c>
      <c r="N480" s="121">
        <v>40983</v>
      </c>
      <c r="O480" s="120" t="s">
        <v>795</v>
      </c>
      <c r="P480" s="129">
        <v>10741.599999999999</v>
      </c>
      <c r="Q480" s="120" t="s">
        <v>141</v>
      </c>
      <c r="R480" s="120">
        <v>83</v>
      </c>
      <c r="S480" s="155">
        <v>41045</v>
      </c>
      <c r="T480" s="121">
        <v>41087</v>
      </c>
      <c r="U480" s="130" t="s">
        <v>180</v>
      </c>
      <c r="V480" s="130"/>
      <c r="W480" s="124">
        <v>0.1</v>
      </c>
      <c r="X480" s="125">
        <f t="shared" si="36"/>
        <v>89.513333333333321</v>
      </c>
      <c r="Y480" s="126">
        <f t="shared" si="37"/>
        <v>4833.7199999999993</v>
      </c>
      <c r="Z480" s="127"/>
    </row>
    <row r="481" spans="3:26" s="115" customFormat="1" ht="39" thickBot="1" x14ac:dyDescent="0.25">
      <c r="C481" s="116">
        <v>462</v>
      </c>
      <c r="D481" s="120">
        <v>1241</v>
      </c>
      <c r="E481" s="138">
        <v>124106</v>
      </c>
      <c r="F481" s="120" t="s">
        <v>37</v>
      </c>
      <c r="G481" s="120" t="s">
        <v>1382</v>
      </c>
      <c r="H481" s="120" t="s">
        <v>1383</v>
      </c>
      <c r="I481" s="120" t="s">
        <v>1344</v>
      </c>
      <c r="J481" s="120" t="s">
        <v>1339</v>
      </c>
      <c r="K481" s="120" t="s">
        <v>1345</v>
      </c>
      <c r="L481" s="156" t="s">
        <v>1340</v>
      </c>
      <c r="M481" s="120">
        <v>939</v>
      </c>
      <c r="N481" s="121">
        <v>40983</v>
      </c>
      <c r="O481" s="120" t="s">
        <v>795</v>
      </c>
      <c r="P481" s="129">
        <v>10741.599999999999</v>
      </c>
      <c r="Q481" s="120" t="s">
        <v>141</v>
      </c>
      <c r="R481" s="120">
        <v>83</v>
      </c>
      <c r="S481" s="155">
        <v>41045</v>
      </c>
      <c r="T481" s="121">
        <v>41087</v>
      </c>
      <c r="U481" s="130" t="s">
        <v>180</v>
      </c>
      <c r="V481" s="130"/>
      <c r="W481" s="124">
        <v>0.1</v>
      </c>
      <c r="X481" s="125">
        <f t="shared" si="36"/>
        <v>89.513333333333321</v>
      </c>
      <c r="Y481" s="126">
        <f t="shared" si="37"/>
        <v>4833.7199999999993</v>
      </c>
      <c r="Z481" s="127"/>
    </row>
    <row r="482" spans="3:26" s="115" customFormat="1" ht="39" thickTop="1" x14ac:dyDescent="0.2">
      <c r="C482" s="103">
        <v>463</v>
      </c>
      <c r="D482" s="120">
        <v>1241</v>
      </c>
      <c r="E482" s="138">
        <v>124106</v>
      </c>
      <c r="F482" s="120" t="s">
        <v>37</v>
      </c>
      <c r="G482" s="120" t="s">
        <v>1384</v>
      </c>
      <c r="H482" s="120" t="s">
        <v>1385</v>
      </c>
      <c r="I482" s="120" t="s">
        <v>1344</v>
      </c>
      <c r="J482" s="120" t="s">
        <v>1339</v>
      </c>
      <c r="K482" s="120" t="s">
        <v>1345</v>
      </c>
      <c r="L482" s="156" t="s">
        <v>1340</v>
      </c>
      <c r="M482" s="120">
        <v>939</v>
      </c>
      <c r="N482" s="121">
        <v>40983</v>
      </c>
      <c r="O482" s="120" t="s">
        <v>795</v>
      </c>
      <c r="P482" s="129">
        <v>10741.599999999999</v>
      </c>
      <c r="Q482" s="120" t="s">
        <v>141</v>
      </c>
      <c r="R482" s="120">
        <v>83</v>
      </c>
      <c r="S482" s="155">
        <v>41045</v>
      </c>
      <c r="T482" s="121">
        <v>41087</v>
      </c>
      <c r="U482" s="130" t="s">
        <v>180</v>
      </c>
      <c r="V482" s="130"/>
      <c r="W482" s="124">
        <v>0.1</v>
      </c>
      <c r="X482" s="125">
        <f t="shared" si="36"/>
        <v>89.513333333333321</v>
      </c>
      <c r="Y482" s="126">
        <f t="shared" si="37"/>
        <v>4833.7199999999993</v>
      </c>
      <c r="Z482" s="127"/>
    </row>
    <row r="483" spans="3:26" s="115" customFormat="1" ht="39" thickBot="1" x14ac:dyDescent="0.25">
      <c r="C483" s="116">
        <v>464</v>
      </c>
      <c r="D483" s="120">
        <v>1241</v>
      </c>
      <c r="E483" s="138">
        <v>124106</v>
      </c>
      <c r="F483" s="120" t="s">
        <v>37</v>
      </c>
      <c r="G483" s="120" t="s">
        <v>1386</v>
      </c>
      <c r="H483" s="120" t="s">
        <v>1387</v>
      </c>
      <c r="I483" s="120" t="s">
        <v>1344</v>
      </c>
      <c r="J483" s="120" t="s">
        <v>1339</v>
      </c>
      <c r="K483" s="120" t="s">
        <v>1345</v>
      </c>
      <c r="L483" s="156" t="s">
        <v>1340</v>
      </c>
      <c r="M483" s="120">
        <v>939</v>
      </c>
      <c r="N483" s="121">
        <v>40983</v>
      </c>
      <c r="O483" s="120" t="s">
        <v>795</v>
      </c>
      <c r="P483" s="129">
        <v>10741.599999999999</v>
      </c>
      <c r="Q483" s="120" t="s">
        <v>141</v>
      </c>
      <c r="R483" s="120">
        <v>83</v>
      </c>
      <c r="S483" s="155">
        <v>41045</v>
      </c>
      <c r="T483" s="121">
        <v>41087</v>
      </c>
      <c r="U483" s="130" t="s">
        <v>180</v>
      </c>
      <c r="V483" s="130"/>
      <c r="W483" s="124">
        <v>0.1</v>
      </c>
      <c r="X483" s="125">
        <f t="shared" si="36"/>
        <v>89.513333333333321</v>
      </c>
      <c r="Y483" s="126">
        <f t="shared" si="37"/>
        <v>4833.7199999999993</v>
      </c>
      <c r="Z483" s="127"/>
    </row>
    <row r="484" spans="3:26" s="115" customFormat="1" ht="39" thickTop="1" x14ac:dyDescent="0.2">
      <c r="C484" s="103">
        <v>465</v>
      </c>
      <c r="D484" s="120">
        <v>1241</v>
      </c>
      <c r="E484" s="138">
        <v>124106</v>
      </c>
      <c r="F484" s="120" t="s">
        <v>37</v>
      </c>
      <c r="G484" s="120" t="s">
        <v>1388</v>
      </c>
      <c r="H484" s="120" t="s">
        <v>1389</v>
      </c>
      <c r="I484" s="120" t="s">
        <v>1344</v>
      </c>
      <c r="J484" s="120" t="s">
        <v>1339</v>
      </c>
      <c r="K484" s="120" t="s">
        <v>1345</v>
      </c>
      <c r="L484" s="156" t="s">
        <v>1340</v>
      </c>
      <c r="M484" s="120">
        <v>939</v>
      </c>
      <c r="N484" s="121">
        <v>40983</v>
      </c>
      <c r="O484" s="120" t="s">
        <v>795</v>
      </c>
      <c r="P484" s="129">
        <v>10741.599999999999</v>
      </c>
      <c r="Q484" s="120" t="s">
        <v>141</v>
      </c>
      <c r="R484" s="120">
        <v>83</v>
      </c>
      <c r="S484" s="155">
        <v>41045</v>
      </c>
      <c r="T484" s="121">
        <v>41087</v>
      </c>
      <c r="U484" s="130" t="s">
        <v>180</v>
      </c>
      <c r="V484" s="130"/>
      <c r="W484" s="124">
        <v>0.1</v>
      </c>
      <c r="X484" s="125">
        <f t="shared" si="36"/>
        <v>89.513333333333321</v>
      </c>
      <c r="Y484" s="126">
        <f t="shared" si="37"/>
        <v>4833.7199999999993</v>
      </c>
      <c r="Z484" s="127"/>
    </row>
    <row r="485" spans="3:26" s="115" customFormat="1" ht="39" thickBot="1" x14ac:dyDescent="0.25">
      <c r="C485" s="116">
        <v>466</v>
      </c>
      <c r="D485" s="120">
        <v>1241</v>
      </c>
      <c r="E485" s="138">
        <v>124106</v>
      </c>
      <c r="F485" s="120" t="s">
        <v>37</v>
      </c>
      <c r="G485" s="120" t="s">
        <v>1390</v>
      </c>
      <c r="H485" s="120" t="s">
        <v>717</v>
      </c>
      <c r="I485" s="120" t="s">
        <v>1344</v>
      </c>
      <c r="J485" s="120" t="s">
        <v>1339</v>
      </c>
      <c r="K485" s="120" t="s">
        <v>1345</v>
      </c>
      <c r="L485" s="156" t="s">
        <v>1340</v>
      </c>
      <c r="M485" s="120">
        <v>939</v>
      </c>
      <c r="N485" s="121">
        <v>40983</v>
      </c>
      <c r="O485" s="120" t="s">
        <v>795</v>
      </c>
      <c r="P485" s="129">
        <v>10741.599999999999</v>
      </c>
      <c r="Q485" s="120" t="s">
        <v>141</v>
      </c>
      <c r="R485" s="120">
        <v>83</v>
      </c>
      <c r="S485" s="155">
        <v>41045</v>
      </c>
      <c r="T485" s="121">
        <v>41087</v>
      </c>
      <c r="U485" s="130" t="s">
        <v>180</v>
      </c>
      <c r="V485" s="130"/>
      <c r="W485" s="124">
        <v>0.1</v>
      </c>
      <c r="X485" s="125">
        <f t="shared" si="36"/>
        <v>89.513333333333321</v>
      </c>
      <c r="Y485" s="126">
        <f t="shared" si="37"/>
        <v>4833.7199999999993</v>
      </c>
      <c r="Z485" s="127"/>
    </row>
    <row r="486" spans="3:26" s="115" customFormat="1" ht="39" thickTop="1" x14ac:dyDescent="0.2">
      <c r="C486" s="103">
        <v>467</v>
      </c>
      <c r="D486" s="120">
        <v>1241</v>
      </c>
      <c r="E486" s="138">
        <v>124106</v>
      </c>
      <c r="F486" s="120" t="s">
        <v>37</v>
      </c>
      <c r="G486" s="120" t="s">
        <v>1391</v>
      </c>
      <c r="H486" s="120" t="s">
        <v>1171</v>
      </c>
      <c r="I486" s="120" t="s">
        <v>1344</v>
      </c>
      <c r="J486" s="120" t="s">
        <v>1339</v>
      </c>
      <c r="K486" s="120" t="s">
        <v>1345</v>
      </c>
      <c r="L486" s="156" t="s">
        <v>1340</v>
      </c>
      <c r="M486" s="120">
        <v>939</v>
      </c>
      <c r="N486" s="121">
        <v>40983</v>
      </c>
      <c r="O486" s="120" t="s">
        <v>795</v>
      </c>
      <c r="P486" s="129">
        <v>10741.599999999999</v>
      </c>
      <c r="Q486" s="120" t="s">
        <v>141</v>
      </c>
      <c r="R486" s="120">
        <v>83</v>
      </c>
      <c r="S486" s="155">
        <v>41045</v>
      </c>
      <c r="T486" s="121">
        <v>41087</v>
      </c>
      <c r="U486" s="130" t="s">
        <v>180</v>
      </c>
      <c r="V486" s="130"/>
      <c r="W486" s="124">
        <v>0.1</v>
      </c>
      <c r="X486" s="125">
        <f t="shared" si="36"/>
        <v>89.513333333333321</v>
      </c>
      <c r="Y486" s="126">
        <f t="shared" si="37"/>
        <v>4833.7199999999993</v>
      </c>
      <c r="Z486" s="127"/>
    </row>
    <row r="487" spans="3:26" s="115" customFormat="1" ht="39" thickBot="1" x14ac:dyDescent="0.25">
      <c r="C487" s="116">
        <v>468</v>
      </c>
      <c r="D487" s="120">
        <v>1241</v>
      </c>
      <c r="E487" s="138">
        <v>124106</v>
      </c>
      <c r="F487" s="120" t="s">
        <v>37</v>
      </c>
      <c r="G487" s="120" t="s">
        <v>1392</v>
      </c>
      <c r="H487" s="120" t="s">
        <v>1393</v>
      </c>
      <c r="I487" s="120" t="s">
        <v>1344</v>
      </c>
      <c r="J487" s="120" t="s">
        <v>1339</v>
      </c>
      <c r="K487" s="120" t="s">
        <v>1345</v>
      </c>
      <c r="L487" s="156" t="s">
        <v>1340</v>
      </c>
      <c r="M487" s="120">
        <v>939</v>
      </c>
      <c r="N487" s="121">
        <v>40983</v>
      </c>
      <c r="O487" s="120" t="s">
        <v>795</v>
      </c>
      <c r="P487" s="129">
        <v>10741.599999999999</v>
      </c>
      <c r="Q487" s="120" t="s">
        <v>141</v>
      </c>
      <c r="R487" s="120">
        <v>83</v>
      </c>
      <c r="S487" s="155">
        <v>41045</v>
      </c>
      <c r="T487" s="121">
        <v>41087</v>
      </c>
      <c r="U487" s="130" t="s">
        <v>180</v>
      </c>
      <c r="V487" s="130"/>
      <c r="W487" s="124">
        <v>0.1</v>
      </c>
      <c r="X487" s="125">
        <f t="shared" si="36"/>
        <v>89.513333333333321</v>
      </c>
      <c r="Y487" s="126">
        <f t="shared" si="37"/>
        <v>4833.7199999999993</v>
      </c>
      <c r="Z487" s="127"/>
    </row>
    <row r="488" spans="3:26" s="115" customFormat="1" ht="26.25" thickTop="1" x14ac:dyDescent="0.2">
      <c r="C488" s="103">
        <v>469</v>
      </c>
      <c r="D488" s="120">
        <v>1241</v>
      </c>
      <c r="E488" s="138">
        <v>124106</v>
      </c>
      <c r="F488" s="120" t="s">
        <v>37</v>
      </c>
      <c r="G488" s="120" t="s">
        <v>1394</v>
      </c>
      <c r="H488" s="120" t="s">
        <v>1374</v>
      </c>
      <c r="I488" s="120" t="s">
        <v>1395</v>
      </c>
      <c r="J488" s="120" t="s">
        <v>1396</v>
      </c>
      <c r="K488" s="120" t="s">
        <v>1397</v>
      </c>
      <c r="L488" s="120" t="s">
        <v>1398</v>
      </c>
      <c r="M488" s="120">
        <v>939</v>
      </c>
      <c r="N488" s="121">
        <v>40983</v>
      </c>
      <c r="O488" s="120" t="s">
        <v>795</v>
      </c>
      <c r="P488" s="129">
        <v>2235.3199999999997</v>
      </c>
      <c r="Q488" s="120" t="s">
        <v>141</v>
      </c>
      <c r="R488" s="120">
        <v>83</v>
      </c>
      <c r="S488" s="155">
        <v>41045</v>
      </c>
      <c r="T488" s="121">
        <v>41087</v>
      </c>
      <c r="U488" s="130" t="s">
        <v>168</v>
      </c>
      <c r="V488" s="130"/>
      <c r="W488" s="124">
        <v>0.1</v>
      </c>
      <c r="X488" s="125">
        <f t="shared" si="36"/>
        <v>18.627666666666666</v>
      </c>
      <c r="Y488" s="126">
        <f t="shared" si="37"/>
        <v>1005.8939999999999</v>
      </c>
      <c r="Z488" s="127"/>
    </row>
    <row r="489" spans="3:26" s="115" customFormat="1" ht="26.25" thickBot="1" x14ac:dyDescent="0.25">
      <c r="C489" s="116">
        <v>470</v>
      </c>
      <c r="D489" s="120">
        <v>1241</v>
      </c>
      <c r="E489" s="138">
        <v>124106</v>
      </c>
      <c r="F489" s="120" t="s">
        <v>37</v>
      </c>
      <c r="G489" s="120" t="s">
        <v>1399</v>
      </c>
      <c r="H489" s="120" t="s">
        <v>1374</v>
      </c>
      <c r="I489" s="120" t="s">
        <v>1400</v>
      </c>
      <c r="J489" s="120"/>
      <c r="K489" s="120" t="s">
        <v>1401</v>
      </c>
      <c r="L489" s="120" t="s">
        <v>1402</v>
      </c>
      <c r="M489" s="120">
        <v>939</v>
      </c>
      <c r="N489" s="121">
        <v>40983</v>
      </c>
      <c r="O489" s="120" t="s">
        <v>795</v>
      </c>
      <c r="P489" s="129">
        <v>5905.5599999999995</v>
      </c>
      <c r="Q489" s="120" t="s">
        <v>141</v>
      </c>
      <c r="R489" s="120">
        <v>83</v>
      </c>
      <c r="S489" s="155">
        <v>41045</v>
      </c>
      <c r="T489" s="121">
        <v>41087</v>
      </c>
      <c r="U489" s="130" t="s">
        <v>180</v>
      </c>
      <c r="V489" s="130"/>
      <c r="W489" s="124">
        <v>0.1</v>
      </c>
      <c r="X489" s="125">
        <f t="shared" si="36"/>
        <v>49.212999999999994</v>
      </c>
      <c r="Y489" s="126">
        <f t="shared" si="37"/>
        <v>2657.5019999999995</v>
      </c>
      <c r="Z489" s="127"/>
    </row>
    <row r="490" spans="3:26" s="115" customFormat="1" ht="39" thickTop="1" x14ac:dyDescent="0.2">
      <c r="C490" s="103">
        <v>471</v>
      </c>
      <c r="D490" s="120">
        <v>1241</v>
      </c>
      <c r="E490" s="138">
        <v>124106</v>
      </c>
      <c r="F490" s="120" t="s">
        <v>37</v>
      </c>
      <c r="G490" s="120" t="s">
        <v>1403</v>
      </c>
      <c r="H490" s="120" t="s">
        <v>1404</v>
      </c>
      <c r="I490" s="120" t="s">
        <v>1316</v>
      </c>
      <c r="J490" s="120" t="s">
        <v>1339</v>
      </c>
      <c r="K490" s="120" t="s">
        <v>1232</v>
      </c>
      <c r="L490" s="156" t="s">
        <v>1340</v>
      </c>
      <c r="M490" s="120">
        <v>975</v>
      </c>
      <c r="N490" s="121">
        <v>40997</v>
      </c>
      <c r="O490" s="120" t="s">
        <v>795</v>
      </c>
      <c r="P490" s="129">
        <v>11252</v>
      </c>
      <c r="Q490" s="120" t="s">
        <v>141</v>
      </c>
      <c r="R490" s="120">
        <v>83</v>
      </c>
      <c r="S490" s="155">
        <v>41045</v>
      </c>
      <c r="T490" s="121">
        <v>41087</v>
      </c>
      <c r="U490" s="120" t="s">
        <v>591</v>
      </c>
      <c r="V490" s="120"/>
      <c r="W490" s="124">
        <v>0.1</v>
      </c>
      <c r="X490" s="125">
        <f t="shared" si="36"/>
        <v>93.766666666666666</v>
      </c>
      <c r="Y490" s="126">
        <f t="shared" si="37"/>
        <v>5063.4000000000005</v>
      </c>
      <c r="Z490" s="127"/>
    </row>
    <row r="491" spans="3:26" s="115" customFormat="1" ht="26.25" thickBot="1" x14ac:dyDescent="0.25">
      <c r="C491" s="116">
        <v>472</v>
      </c>
      <c r="D491" s="120">
        <v>1241</v>
      </c>
      <c r="E491" s="138">
        <v>124106</v>
      </c>
      <c r="F491" s="120" t="s">
        <v>37</v>
      </c>
      <c r="G491" s="120" t="s">
        <v>1405</v>
      </c>
      <c r="H491" s="120" t="s">
        <v>1404</v>
      </c>
      <c r="I491" s="120" t="s">
        <v>1283</v>
      </c>
      <c r="J491" s="120" t="s">
        <v>1284</v>
      </c>
      <c r="K491" s="120" t="s">
        <v>1406</v>
      </c>
      <c r="L491" s="120" t="s">
        <v>1286</v>
      </c>
      <c r="M491" s="120">
        <v>975</v>
      </c>
      <c r="N491" s="121">
        <v>40997</v>
      </c>
      <c r="O491" s="120" t="s">
        <v>795</v>
      </c>
      <c r="P491" s="129">
        <v>5210.7199999999993</v>
      </c>
      <c r="Q491" s="120" t="s">
        <v>141</v>
      </c>
      <c r="R491" s="120">
        <v>83</v>
      </c>
      <c r="S491" s="155">
        <v>41045</v>
      </c>
      <c r="T491" s="121">
        <v>41087</v>
      </c>
      <c r="U491" s="120" t="s">
        <v>591</v>
      </c>
      <c r="V491" s="120"/>
      <c r="W491" s="124">
        <v>0.1</v>
      </c>
      <c r="X491" s="125">
        <f t="shared" si="36"/>
        <v>43.422666666666665</v>
      </c>
      <c r="Y491" s="126">
        <f t="shared" si="37"/>
        <v>2344.8240000000001</v>
      </c>
      <c r="Z491" s="127"/>
    </row>
    <row r="492" spans="3:26" s="115" customFormat="1" ht="26.25" thickTop="1" x14ac:dyDescent="0.2">
      <c r="C492" s="103">
        <v>473</v>
      </c>
      <c r="D492" s="120">
        <v>1241</v>
      </c>
      <c r="E492" s="138">
        <v>124106</v>
      </c>
      <c r="F492" s="120" t="s">
        <v>37</v>
      </c>
      <c r="G492" s="120" t="s">
        <v>1407</v>
      </c>
      <c r="H492" s="120" t="s">
        <v>1404</v>
      </c>
      <c r="I492" s="120" t="s">
        <v>1288</v>
      </c>
      <c r="J492" s="120" t="s">
        <v>1284</v>
      </c>
      <c r="K492" s="120" t="s">
        <v>1406</v>
      </c>
      <c r="L492" s="120" t="s">
        <v>1286</v>
      </c>
      <c r="M492" s="120">
        <v>975</v>
      </c>
      <c r="N492" s="121">
        <v>40997</v>
      </c>
      <c r="O492" s="120" t="s">
        <v>795</v>
      </c>
      <c r="P492" s="129">
        <v>5210.7199999999993</v>
      </c>
      <c r="Q492" s="120" t="s">
        <v>141</v>
      </c>
      <c r="R492" s="120">
        <v>83</v>
      </c>
      <c r="S492" s="155">
        <v>41045</v>
      </c>
      <c r="T492" s="121">
        <v>41087</v>
      </c>
      <c r="U492" s="120" t="s">
        <v>591</v>
      </c>
      <c r="V492" s="120"/>
      <c r="W492" s="124">
        <v>0.1</v>
      </c>
      <c r="X492" s="125">
        <f t="shared" si="36"/>
        <v>43.422666666666665</v>
      </c>
      <c r="Y492" s="126">
        <f t="shared" si="37"/>
        <v>2344.8240000000001</v>
      </c>
      <c r="Z492" s="127"/>
    </row>
    <row r="493" spans="3:26" s="115" customFormat="1" ht="26.25" thickBot="1" x14ac:dyDescent="0.25">
      <c r="C493" s="116">
        <v>474</v>
      </c>
      <c r="D493" s="120">
        <v>1241</v>
      </c>
      <c r="E493" s="138">
        <v>124106</v>
      </c>
      <c r="F493" s="120" t="s">
        <v>37</v>
      </c>
      <c r="G493" s="120" t="s">
        <v>1408</v>
      </c>
      <c r="H493" s="120" t="s">
        <v>1404</v>
      </c>
      <c r="I493" s="120" t="s">
        <v>1238</v>
      </c>
      <c r="J493" s="120" t="s">
        <v>1239</v>
      </c>
      <c r="K493" s="120" t="s">
        <v>1240</v>
      </c>
      <c r="L493" s="120" t="s">
        <v>1241</v>
      </c>
      <c r="M493" s="120">
        <v>975</v>
      </c>
      <c r="N493" s="121">
        <v>40997</v>
      </c>
      <c r="O493" s="120" t="s">
        <v>795</v>
      </c>
      <c r="P493" s="129">
        <v>3094.8799999999997</v>
      </c>
      <c r="Q493" s="120" t="s">
        <v>141</v>
      </c>
      <c r="R493" s="120">
        <v>83</v>
      </c>
      <c r="S493" s="155">
        <v>41045</v>
      </c>
      <c r="T493" s="121">
        <v>41087</v>
      </c>
      <c r="U493" s="120" t="s">
        <v>591</v>
      </c>
      <c r="V493" s="120"/>
      <c r="W493" s="124">
        <v>0.1</v>
      </c>
      <c r="X493" s="125">
        <f t="shared" si="36"/>
        <v>25.790666666666667</v>
      </c>
      <c r="Y493" s="126">
        <f t="shared" si="37"/>
        <v>1392.6959999999999</v>
      </c>
      <c r="Z493" s="127"/>
    </row>
    <row r="494" spans="3:26" s="115" customFormat="1" ht="39" thickTop="1" x14ac:dyDescent="0.2">
      <c r="C494" s="103">
        <v>475</v>
      </c>
      <c r="D494" s="120">
        <v>1241</v>
      </c>
      <c r="E494" s="138">
        <v>124106</v>
      </c>
      <c r="F494" s="120" t="s">
        <v>37</v>
      </c>
      <c r="G494" s="120" t="s">
        <v>1409</v>
      </c>
      <c r="H494" s="120" t="s">
        <v>1410</v>
      </c>
      <c r="I494" s="120" t="s">
        <v>1316</v>
      </c>
      <c r="J494" s="120" t="s">
        <v>1307</v>
      </c>
      <c r="K494" s="120" t="s">
        <v>1317</v>
      </c>
      <c r="L494" s="120" t="s">
        <v>1308</v>
      </c>
      <c r="M494" s="120">
        <v>975</v>
      </c>
      <c r="N494" s="121">
        <v>40997</v>
      </c>
      <c r="O494" s="120" t="s">
        <v>795</v>
      </c>
      <c r="P494" s="129">
        <v>11010.72</v>
      </c>
      <c r="Q494" s="120" t="s">
        <v>141</v>
      </c>
      <c r="R494" s="120">
        <v>83</v>
      </c>
      <c r="S494" s="155">
        <v>41045</v>
      </c>
      <c r="T494" s="121">
        <v>41087</v>
      </c>
      <c r="U494" s="120" t="s">
        <v>591</v>
      </c>
      <c r="V494" s="120"/>
      <c r="W494" s="124">
        <v>0.1</v>
      </c>
      <c r="X494" s="125">
        <f t="shared" si="36"/>
        <v>91.755999999999986</v>
      </c>
      <c r="Y494" s="126">
        <f t="shared" si="37"/>
        <v>4954.8239999999996</v>
      </c>
      <c r="Z494" s="127"/>
    </row>
    <row r="495" spans="3:26" s="115" customFormat="1" ht="26.25" thickBot="1" x14ac:dyDescent="0.25">
      <c r="C495" s="116">
        <v>476</v>
      </c>
      <c r="D495" s="120">
        <v>1241</v>
      </c>
      <c r="E495" s="138">
        <v>124106</v>
      </c>
      <c r="F495" s="120" t="s">
        <v>37</v>
      </c>
      <c r="G495" s="120" t="s">
        <v>1411</v>
      </c>
      <c r="H495" s="120" t="s">
        <v>1410</v>
      </c>
      <c r="I495" s="120" t="s">
        <v>1319</v>
      </c>
      <c r="J495" s="120" t="s">
        <v>1412</v>
      </c>
      <c r="K495" s="120" t="s">
        <v>1413</v>
      </c>
      <c r="L495" s="120" t="s">
        <v>1414</v>
      </c>
      <c r="M495" s="120">
        <v>975</v>
      </c>
      <c r="N495" s="121">
        <v>40997</v>
      </c>
      <c r="O495" s="120" t="s">
        <v>795</v>
      </c>
      <c r="P495" s="129">
        <v>3266.56</v>
      </c>
      <c r="Q495" s="120" t="s">
        <v>141</v>
      </c>
      <c r="R495" s="120">
        <v>83</v>
      </c>
      <c r="S495" s="155">
        <v>41045</v>
      </c>
      <c r="T495" s="121">
        <v>41087</v>
      </c>
      <c r="U495" s="120" t="s">
        <v>591</v>
      </c>
      <c r="V495" s="120"/>
      <c r="W495" s="124">
        <v>0.1</v>
      </c>
      <c r="X495" s="125">
        <f t="shared" si="36"/>
        <v>27.221333333333334</v>
      </c>
      <c r="Y495" s="126">
        <f t="shared" si="37"/>
        <v>1469.952</v>
      </c>
      <c r="Z495" s="127"/>
    </row>
    <row r="496" spans="3:26" s="115" customFormat="1" ht="51.75" thickTop="1" x14ac:dyDescent="0.2">
      <c r="C496" s="103">
        <v>477</v>
      </c>
      <c r="D496" s="120">
        <v>1244</v>
      </c>
      <c r="E496" s="138">
        <v>124402</v>
      </c>
      <c r="F496" s="120" t="s">
        <v>516</v>
      </c>
      <c r="G496" s="120" t="s">
        <v>1415</v>
      </c>
      <c r="H496" s="120" t="s">
        <v>171</v>
      </c>
      <c r="I496" s="120" t="s">
        <v>1416</v>
      </c>
      <c r="J496" s="120" t="s">
        <v>1417</v>
      </c>
      <c r="K496" s="120">
        <v>2011</v>
      </c>
      <c r="L496" s="120" t="s">
        <v>1418</v>
      </c>
      <c r="M496" s="120" t="s">
        <v>1419</v>
      </c>
      <c r="N496" s="121">
        <v>40463</v>
      </c>
      <c r="O496" s="120" t="s">
        <v>1420</v>
      </c>
      <c r="P496" s="129">
        <v>1099419</v>
      </c>
      <c r="Q496" s="120" t="s">
        <v>415</v>
      </c>
      <c r="R496" s="120">
        <v>2</v>
      </c>
      <c r="S496" s="155">
        <v>41060</v>
      </c>
      <c r="T496" s="121">
        <v>41087</v>
      </c>
      <c r="U496" s="130" t="s">
        <v>197</v>
      </c>
      <c r="V496" s="130"/>
      <c r="W496" s="124">
        <v>0.2</v>
      </c>
      <c r="X496" s="125">
        <f>+P496*0.2/12</f>
        <v>18323.650000000001</v>
      </c>
      <c r="Y496" s="126">
        <f>+P496*0.2*4.5</f>
        <v>989477.10000000009</v>
      </c>
      <c r="Z496" s="127"/>
    </row>
    <row r="497" spans="3:26" s="115" customFormat="1" ht="39" thickBot="1" x14ac:dyDescent="0.25">
      <c r="C497" s="116">
        <v>478</v>
      </c>
      <c r="D497" s="120">
        <v>1245</v>
      </c>
      <c r="E497" s="138">
        <v>124502</v>
      </c>
      <c r="F497" s="120" t="s">
        <v>234</v>
      </c>
      <c r="G497" s="120" t="s">
        <v>1421</v>
      </c>
      <c r="H497" s="120" t="s">
        <v>754</v>
      </c>
      <c r="I497" s="120" t="s">
        <v>1422</v>
      </c>
      <c r="J497" s="120"/>
      <c r="K497" s="120" t="s">
        <v>1423</v>
      </c>
      <c r="L497" s="120"/>
      <c r="M497" s="120">
        <v>1033</v>
      </c>
      <c r="N497" s="121">
        <v>41086</v>
      </c>
      <c r="O497" s="120" t="s">
        <v>1424</v>
      </c>
      <c r="P497" s="129">
        <v>6670</v>
      </c>
      <c r="Q497" s="120" t="s">
        <v>141</v>
      </c>
      <c r="R497" s="120">
        <v>21</v>
      </c>
      <c r="S497" s="155">
        <v>41080</v>
      </c>
      <c r="T497" s="121">
        <v>41108</v>
      </c>
      <c r="U497" s="120" t="s">
        <v>233</v>
      </c>
      <c r="V497" s="120"/>
      <c r="W497" s="124">
        <v>0.1</v>
      </c>
      <c r="X497" s="125">
        <f t="shared" si="36"/>
        <v>55.583333333333336</v>
      </c>
      <c r="Y497" s="126">
        <f t="shared" si="37"/>
        <v>3001.5</v>
      </c>
      <c r="Z497" s="127"/>
    </row>
    <row r="498" spans="3:26" s="115" customFormat="1" ht="39" thickTop="1" x14ac:dyDescent="0.2">
      <c r="C498" s="103">
        <v>479</v>
      </c>
      <c r="D498" s="120">
        <v>1245</v>
      </c>
      <c r="E498" s="138">
        <v>124502</v>
      </c>
      <c r="F498" s="120" t="s">
        <v>234</v>
      </c>
      <c r="G498" s="120" t="s">
        <v>1425</v>
      </c>
      <c r="H498" s="120" t="s">
        <v>754</v>
      </c>
      <c r="I498" s="120" t="s">
        <v>1422</v>
      </c>
      <c r="J498" s="120"/>
      <c r="K498" s="120" t="s">
        <v>1423</v>
      </c>
      <c r="L498" s="120"/>
      <c r="M498" s="120">
        <v>1033</v>
      </c>
      <c r="N498" s="121">
        <v>41086</v>
      </c>
      <c r="O498" s="120" t="s">
        <v>1424</v>
      </c>
      <c r="P498" s="129">
        <v>6670</v>
      </c>
      <c r="Q498" s="120" t="s">
        <v>141</v>
      </c>
      <c r="R498" s="120">
        <v>21</v>
      </c>
      <c r="S498" s="155">
        <v>41080</v>
      </c>
      <c r="T498" s="121">
        <v>41108</v>
      </c>
      <c r="U498" s="120" t="s">
        <v>233</v>
      </c>
      <c r="V498" s="120"/>
      <c r="W498" s="124">
        <v>0.1</v>
      </c>
      <c r="X498" s="125">
        <f t="shared" si="36"/>
        <v>55.583333333333336</v>
      </c>
      <c r="Y498" s="126">
        <f t="shared" si="37"/>
        <v>3001.5</v>
      </c>
      <c r="Z498" s="127"/>
    </row>
    <row r="499" spans="3:26" s="115" customFormat="1" ht="39" thickBot="1" x14ac:dyDescent="0.25">
      <c r="C499" s="116">
        <v>480</v>
      </c>
      <c r="D499" s="120">
        <v>1245</v>
      </c>
      <c r="E499" s="138">
        <v>124502</v>
      </c>
      <c r="F499" s="120" t="s">
        <v>234</v>
      </c>
      <c r="G499" s="120" t="s">
        <v>1426</v>
      </c>
      <c r="H499" s="120" t="s">
        <v>754</v>
      </c>
      <c r="I499" s="120" t="s">
        <v>1422</v>
      </c>
      <c r="J499" s="120"/>
      <c r="K499" s="120" t="s">
        <v>1423</v>
      </c>
      <c r="L499" s="120"/>
      <c r="M499" s="120">
        <v>1033</v>
      </c>
      <c r="N499" s="121">
        <v>41086</v>
      </c>
      <c r="O499" s="120" t="s">
        <v>1424</v>
      </c>
      <c r="P499" s="129">
        <v>6670</v>
      </c>
      <c r="Q499" s="120" t="s">
        <v>141</v>
      </c>
      <c r="R499" s="120">
        <v>21</v>
      </c>
      <c r="S499" s="155">
        <v>41080</v>
      </c>
      <c r="T499" s="121">
        <v>41108</v>
      </c>
      <c r="U499" s="120" t="s">
        <v>233</v>
      </c>
      <c r="V499" s="120"/>
      <c r="W499" s="124">
        <v>0.1</v>
      </c>
      <c r="X499" s="125">
        <f t="shared" si="36"/>
        <v>55.583333333333336</v>
      </c>
      <c r="Y499" s="126">
        <f t="shared" si="37"/>
        <v>3001.5</v>
      </c>
      <c r="Z499" s="127"/>
    </row>
    <row r="500" spans="3:26" s="115" customFormat="1" ht="39" thickTop="1" x14ac:dyDescent="0.2">
      <c r="C500" s="103">
        <v>481</v>
      </c>
      <c r="D500" s="120">
        <v>1245</v>
      </c>
      <c r="E500" s="138">
        <v>124502</v>
      </c>
      <c r="F500" s="120" t="s">
        <v>234</v>
      </c>
      <c r="G500" s="120" t="s">
        <v>1427</v>
      </c>
      <c r="H500" s="120" t="s">
        <v>754</v>
      </c>
      <c r="I500" s="120" t="s">
        <v>1422</v>
      </c>
      <c r="J500" s="120"/>
      <c r="K500" s="120" t="s">
        <v>1423</v>
      </c>
      <c r="L500" s="120"/>
      <c r="M500" s="120">
        <v>1033</v>
      </c>
      <c r="N500" s="121">
        <v>41086</v>
      </c>
      <c r="O500" s="120" t="s">
        <v>1424</v>
      </c>
      <c r="P500" s="129">
        <v>6670</v>
      </c>
      <c r="Q500" s="120" t="s">
        <v>141</v>
      </c>
      <c r="R500" s="120">
        <v>21</v>
      </c>
      <c r="S500" s="155">
        <v>41080</v>
      </c>
      <c r="T500" s="121">
        <v>41108</v>
      </c>
      <c r="U500" s="120" t="s">
        <v>233</v>
      </c>
      <c r="V500" s="120"/>
      <c r="W500" s="124">
        <v>0.1</v>
      </c>
      <c r="X500" s="125">
        <f t="shared" si="36"/>
        <v>55.583333333333336</v>
      </c>
      <c r="Y500" s="126">
        <f t="shared" si="37"/>
        <v>3001.5</v>
      </c>
      <c r="Z500" s="127"/>
    </row>
    <row r="501" spans="3:26" s="115" customFormat="1" ht="39" thickBot="1" x14ac:dyDescent="0.25">
      <c r="C501" s="116">
        <v>482</v>
      </c>
      <c r="D501" s="120">
        <v>1245</v>
      </c>
      <c r="E501" s="138">
        <v>124502</v>
      </c>
      <c r="F501" s="120" t="s">
        <v>234</v>
      </c>
      <c r="G501" s="120" t="s">
        <v>1428</v>
      </c>
      <c r="H501" s="120" t="s">
        <v>754</v>
      </c>
      <c r="I501" s="120" t="s">
        <v>1422</v>
      </c>
      <c r="J501" s="120"/>
      <c r="K501" s="120" t="s">
        <v>1423</v>
      </c>
      <c r="L501" s="120"/>
      <c r="M501" s="120">
        <v>1033</v>
      </c>
      <c r="N501" s="121">
        <v>41086</v>
      </c>
      <c r="O501" s="120" t="s">
        <v>1424</v>
      </c>
      <c r="P501" s="129">
        <v>6670</v>
      </c>
      <c r="Q501" s="120" t="s">
        <v>141</v>
      </c>
      <c r="R501" s="120">
        <v>21</v>
      </c>
      <c r="S501" s="155">
        <v>41080</v>
      </c>
      <c r="T501" s="121">
        <v>41108</v>
      </c>
      <c r="U501" s="120" t="s">
        <v>233</v>
      </c>
      <c r="V501" s="120"/>
      <c r="W501" s="124">
        <v>0.1</v>
      </c>
      <c r="X501" s="125">
        <f t="shared" si="36"/>
        <v>55.583333333333336</v>
      </c>
      <c r="Y501" s="126">
        <f t="shared" si="37"/>
        <v>3001.5</v>
      </c>
      <c r="Z501" s="127"/>
    </row>
    <row r="502" spans="3:26" s="115" customFormat="1" ht="39" thickTop="1" x14ac:dyDescent="0.2">
      <c r="C502" s="103">
        <v>483</v>
      </c>
      <c r="D502" s="120">
        <v>1245</v>
      </c>
      <c r="E502" s="138">
        <v>124502</v>
      </c>
      <c r="F502" s="120" t="s">
        <v>234</v>
      </c>
      <c r="G502" s="120" t="s">
        <v>1429</v>
      </c>
      <c r="H502" s="120" t="s">
        <v>754</v>
      </c>
      <c r="I502" s="120" t="s">
        <v>1422</v>
      </c>
      <c r="J502" s="120"/>
      <c r="K502" s="120" t="s">
        <v>1423</v>
      </c>
      <c r="L502" s="120"/>
      <c r="M502" s="120">
        <v>1033</v>
      </c>
      <c r="N502" s="121">
        <v>41086</v>
      </c>
      <c r="O502" s="120" t="s">
        <v>1424</v>
      </c>
      <c r="P502" s="129">
        <v>6670</v>
      </c>
      <c r="Q502" s="120" t="s">
        <v>141</v>
      </c>
      <c r="R502" s="120">
        <v>21</v>
      </c>
      <c r="S502" s="155">
        <v>41080</v>
      </c>
      <c r="T502" s="121">
        <v>41108</v>
      </c>
      <c r="U502" s="120" t="s">
        <v>233</v>
      </c>
      <c r="V502" s="120"/>
      <c r="W502" s="124">
        <v>0.1</v>
      </c>
      <c r="X502" s="125">
        <f t="shared" si="36"/>
        <v>55.583333333333336</v>
      </c>
      <c r="Y502" s="126">
        <f t="shared" si="37"/>
        <v>3001.5</v>
      </c>
      <c r="Z502" s="127"/>
    </row>
    <row r="503" spans="3:26" s="115" customFormat="1" ht="39" thickBot="1" x14ac:dyDescent="0.25">
      <c r="C503" s="116">
        <v>484</v>
      </c>
      <c r="D503" s="120">
        <v>1245</v>
      </c>
      <c r="E503" s="138">
        <v>124502</v>
      </c>
      <c r="F503" s="120" t="s">
        <v>234</v>
      </c>
      <c r="G503" s="120" t="s">
        <v>1430</v>
      </c>
      <c r="H503" s="120" t="s">
        <v>754</v>
      </c>
      <c r="I503" s="120" t="s">
        <v>1422</v>
      </c>
      <c r="J503" s="120"/>
      <c r="K503" s="120" t="s">
        <v>1423</v>
      </c>
      <c r="L503" s="120"/>
      <c r="M503" s="120">
        <v>1033</v>
      </c>
      <c r="N503" s="121">
        <v>41086</v>
      </c>
      <c r="O503" s="120" t="s">
        <v>1424</v>
      </c>
      <c r="P503" s="129">
        <v>6670</v>
      </c>
      <c r="Q503" s="120" t="s">
        <v>141</v>
      </c>
      <c r="R503" s="120">
        <v>21</v>
      </c>
      <c r="S503" s="155">
        <v>41080</v>
      </c>
      <c r="T503" s="121">
        <v>41108</v>
      </c>
      <c r="U503" s="120" t="s">
        <v>233</v>
      </c>
      <c r="V503" s="120"/>
      <c r="W503" s="124">
        <v>0.1</v>
      </c>
      <c r="X503" s="125">
        <f t="shared" si="36"/>
        <v>55.583333333333336</v>
      </c>
      <c r="Y503" s="126">
        <f t="shared" si="37"/>
        <v>3001.5</v>
      </c>
      <c r="Z503" s="127"/>
    </row>
    <row r="504" spans="3:26" s="115" customFormat="1" ht="39" thickTop="1" x14ac:dyDescent="0.2">
      <c r="C504" s="103">
        <v>485</v>
      </c>
      <c r="D504" s="120">
        <v>1245</v>
      </c>
      <c r="E504" s="138">
        <v>124502</v>
      </c>
      <c r="F504" s="120" t="s">
        <v>234</v>
      </c>
      <c r="G504" s="120" t="s">
        <v>1431</v>
      </c>
      <c r="H504" s="120" t="s">
        <v>754</v>
      </c>
      <c r="I504" s="120" t="s">
        <v>1422</v>
      </c>
      <c r="J504" s="120"/>
      <c r="K504" s="120" t="s">
        <v>1423</v>
      </c>
      <c r="L504" s="120"/>
      <c r="M504" s="120">
        <v>1033</v>
      </c>
      <c r="N504" s="121">
        <v>41086</v>
      </c>
      <c r="O504" s="120" t="s">
        <v>1424</v>
      </c>
      <c r="P504" s="129">
        <v>6670</v>
      </c>
      <c r="Q504" s="120" t="s">
        <v>141</v>
      </c>
      <c r="R504" s="120">
        <v>21</v>
      </c>
      <c r="S504" s="155">
        <v>41080</v>
      </c>
      <c r="T504" s="121">
        <v>41108</v>
      </c>
      <c r="U504" s="120" t="s">
        <v>233</v>
      </c>
      <c r="V504" s="120"/>
      <c r="W504" s="124">
        <v>0.1</v>
      </c>
      <c r="X504" s="125">
        <f t="shared" si="36"/>
        <v>55.583333333333336</v>
      </c>
      <c r="Y504" s="126">
        <f t="shared" si="37"/>
        <v>3001.5</v>
      </c>
      <c r="Z504" s="127"/>
    </row>
    <row r="505" spans="3:26" s="115" customFormat="1" ht="39" thickBot="1" x14ac:dyDescent="0.25">
      <c r="C505" s="116">
        <v>486</v>
      </c>
      <c r="D505" s="120">
        <v>1245</v>
      </c>
      <c r="E505" s="138">
        <v>124502</v>
      </c>
      <c r="F505" s="120" t="s">
        <v>234</v>
      </c>
      <c r="G505" s="120" t="s">
        <v>1432</v>
      </c>
      <c r="H505" s="120" t="s">
        <v>754</v>
      </c>
      <c r="I505" s="120" t="s">
        <v>1422</v>
      </c>
      <c r="J505" s="120"/>
      <c r="K505" s="120" t="s">
        <v>1423</v>
      </c>
      <c r="L505" s="120"/>
      <c r="M505" s="120">
        <v>1033</v>
      </c>
      <c r="N505" s="121">
        <v>41086</v>
      </c>
      <c r="O505" s="120" t="s">
        <v>1424</v>
      </c>
      <c r="P505" s="129">
        <v>6670</v>
      </c>
      <c r="Q505" s="120" t="s">
        <v>141</v>
      </c>
      <c r="R505" s="120">
        <v>21</v>
      </c>
      <c r="S505" s="155">
        <v>41080</v>
      </c>
      <c r="T505" s="121">
        <v>41108</v>
      </c>
      <c r="U505" s="120" t="s">
        <v>233</v>
      </c>
      <c r="V505" s="120"/>
      <c r="W505" s="124">
        <v>0.1</v>
      </c>
      <c r="X505" s="125">
        <f t="shared" si="36"/>
        <v>55.583333333333336</v>
      </c>
      <c r="Y505" s="126">
        <f t="shared" si="37"/>
        <v>3001.5</v>
      </c>
      <c r="Z505" s="127"/>
    </row>
    <row r="506" spans="3:26" s="115" customFormat="1" ht="39" thickTop="1" x14ac:dyDescent="0.2">
      <c r="C506" s="103">
        <v>487</v>
      </c>
      <c r="D506" s="120">
        <v>1245</v>
      </c>
      <c r="E506" s="138">
        <v>124502</v>
      </c>
      <c r="F506" s="120" t="s">
        <v>234</v>
      </c>
      <c r="G506" s="120" t="s">
        <v>1433</v>
      </c>
      <c r="H506" s="120" t="s">
        <v>754</v>
      </c>
      <c r="I506" s="120" t="s">
        <v>1422</v>
      </c>
      <c r="J506" s="120"/>
      <c r="K506" s="120" t="s">
        <v>1423</v>
      </c>
      <c r="L506" s="120"/>
      <c r="M506" s="120">
        <v>1033</v>
      </c>
      <c r="N506" s="121">
        <v>41086</v>
      </c>
      <c r="O506" s="120" t="s">
        <v>1424</v>
      </c>
      <c r="P506" s="129">
        <v>6670</v>
      </c>
      <c r="Q506" s="120" t="s">
        <v>141</v>
      </c>
      <c r="R506" s="120">
        <v>21</v>
      </c>
      <c r="S506" s="155">
        <v>41080</v>
      </c>
      <c r="T506" s="121">
        <v>41108</v>
      </c>
      <c r="U506" s="120" t="s">
        <v>233</v>
      </c>
      <c r="V506" s="120"/>
      <c r="W506" s="124">
        <v>0.1</v>
      </c>
      <c r="X506" s="125">
        <f t="shared" si="36"/>
        <v>55.583333333333336</v>
      </c>
      <c r="Y506" s="126">
        <f t="shared" si="37"/>
        <v>3001.5</v>
      </c>
      <c r="Z506" s="127"/>
    </row>
    <row r="507" spans="3:26" s="115" customFormat="1" ht="39" thickBot="1" x14ac:dyDescent="0.25">
      <c r="C507" s="116">
        <v>488</v>
      </c>
      <c r="D507" s="120">
        <v>1245</v>
      </c>
      <c r="E507" s="138">
        <v>124502</v>
      </c>
      <c r="F507" s="120" t="s">
        <v>234</v>
      </c>
      <c r="G507" s="120" t="s">
        <v>1434</v>
      </c>
      <c r="H507" s="120" t="s">
        <v>754</v>
      </c>
      <c r="I507" s="120" t="s">
        <v>1422</v>
      </c>
      <c r="J507" s="120"/>
      <c r="K507" s="120" t="s">
        <v>1423</v>
      </c>
      <c r="L507" s="120"/>
      <c r="M507" s="120">
        <v>1033</v>
      </c>
      <c r="N507" s="121">
        <v>41086</v>
      </c>
      <c r="O507" s="120" t="s">
        <v>1424</v>
      </c>
      <c r="P507" s="129">
        <v>6670</v>
      </c>
      <c r="Q507" s="120" t="s">
        <v>141</v>
      </c>
      <c r="R507" s="120">
        <v>21</v>
      </c>
      <c r="S507" s="155">
        <v>41080</v>
      </c>
      <c r="T507" s="121">
        <v>41108</v>
      </c>
      <c r="U507" s="120" t="s">
        <v>233</v>
      </c>
      <c r="V507" s="120"/>
      <c r="W507" s="124">
        <v>0.1</v>
      </c>
      <c r="X507" s="125">
        <f t="shared" si="36"/>
        <v>55.583333333333336</v>
      </c>
      <c r="Y507" s="126">
        <f t="shared" si="37"/>
        <v>3001.5</v>
      </c>
      <c r="Z507" s="127"/>
    </row>
    <row r="508" spans="3:26" s="115" customFormat="1" ht="39" thickTop="1" x14ac:dyDescent="0.2">
      <c r="C508" s="103">
        <v>489</v>
      </c>
      <c r="D508" s="120">
        <v>1245</v>
      </c>
      <c r="E508" s="138">
        <v>124502</v>
      </c>
      <c r="F508" s="120" t="s">
        <v>234</v>
      </c>
      <c r="G508" s="120" t="s">
        <v>1435</v>
      </c>
      <c r="H508" s="120" t="s">
        <v>754</v>
      </c>
      <c r="I508" s="120" t="s">
        <v>1422</v>
      </c>
      <c r="J508" s="120"/>
      <c r="K508" s="120" t="s">
        <v>1423</v>
      </c>
      <c r="L508" s="120"/>
      <c r="M508" s="120">
        <v>1033</v>
      </c>
      <c r="N508" s="121">
        <v>41086</v>
      </c>
      <c r="O508" s="120" t="s">
        <v>1424</v>
      </c>
      <c r="P508" s="129">
        <v>6670</v>
      </c>
      <c r="Q508" s="120" t="s">
        <v>141</v>
      </c>
      <c r="R508" s="120">
        <v>21</v>
      </c>
      <c r="S508" s="155">
        <v>41080</v>
      </c>
      <c r="T508" s="121">
        <v>41108</v>
      </c>
      <c r="U508" s="120" t="s">
        <v>233</v>
      </c>
      <c r="V508" s="120"/>
      <c r="W508" s="124">
        <v>0.1</v>
      </c>
      <c r="X508" s="125">
        <f t="shared" si="36"/>
        <v>55.583333333333336</v>
      </c>
      <c r="Y508" s="126">
        <f t="shared" si="37"/>
        <v>3001.5</v>
      </c>
      <c r="Z508" s="127"/>
    </row>
    <row r="509" spans="3:26" s="115" customFormat="1" ht="39" thickBot="1" x14ac:dyDescent="0.25">
      <c r="C509" s="116">
        <v>490</v>
      </c>
      <c r="D509" s="120">
        <v>1245</v>
      </c>
      <c r="E509" s="138">
        <v>124502</v>
      </c>
      <c r="F509" s="120" t="s">
        <v>234</v>
      </c>
      <c r="G509" s="120" t="s">
        <v>1436</v>
      </c>
      <c r="H509" s="120" t="s">
        <v>754</v>
      </c>
      <c r="I509" s="120" t="s">
        <v>1422</v>
      </c>
      <c r="J509" s="120"/>
      <c r="K509" s="120" t="s">
        <v>1423</v>
      </c>
      <c r="L509" s="120"/>
      <c r="M509" s="120">
        <v>1033</v>
      </c>
      <c r="N509" s="121">
        <v>41086</v>
      </c>
      <c r="O509" s="120" t="s">
        <v>1424</v>
      </c>
      <c r="P509" s="129">
        <v>6670</v>
      </c>
      <c r="Q509" s="120" t="s">
        <v>141</v>
      </c>
      <c r="R509" s="120">
        <v>21</v>
      </c>
      <c r="S509" s="155">
        <v>41080</v>
      </c>
      <c r="T509" s="121">
        <v>41108</v>
      </c>
      <c r="U509" s="120" t="s">
        <v>233</v>
      </c>
      <c r="V509" s="120"/>
      <c r="W509" s="124">
        <v>0.1</v>
      </c>
      <c r="X509" s="125">
        <f t="shared" si="36"/>
        <v>55.583333333333336</v>
      </c>
      <c r="Y509" s="126">
        <f t="shared" si="37"/>
        <v>3001.5</v>
      </c>
      <c r="Z509" s="127"/>
    </row>
    <row r="510" spans="3:26" s="115" customFormat="1" ht="39" thickTop="1" x14ac:dyDescent="0.2">
      <c r="C510" s="103">
        <v>491</v>
      </c>
      <c r="D510" s="120">
        <v>1245</v>
      </c>
      <c r="E510" s="138">
        <v>124502</v>
      </c>
      <c r="F510" s="120" t="s">
        <v>234</v>
      </c>
      <c r="G510" s="120" t="s">
        <v>1437</v>
      </c>
      <c r="H510" s="120" t="s">
        <v>754</v>
      </c>
      <c r="I510" s="120" t="s">
        <v>1422</v>
      </c>
      <c r="J510" s="120"/>
      <c r="K510" s="120" t="s">
        <v>1423</v>
      </c>
      <c r="L510" s="120"/>
      <c r="M510" s="120">
        <v>1033</v>
      </c>
      <c r="N510" s="121">
        <v>41086</v>
      </c>
      <c r="O510" s="120" t="s">
        <v>1424</v>
      </c>
      <c r="P510" s="129">
        <v>6670</v>
      </c>
      <c r="Q510" s="120" t="s">
        <v>141</v>
      </c>
      <c r="R510" s="120">
        <v>21</v>
      </c>
      <c r="S510" s="155">
        <v>41080</v>
      </c>
      <c r="T510" s="121">
        <v>41108</v>
      </c>
      <c r="U510" s="120" t="s">
        <v>233</v>
      </c>
      <c r="V510" s="120"/>
      <c r="W510" s="124">
        <v>0.1</v>
      </c>
      <c r="X510" s="125">
        <f t="shared" si="36"/>
        <v>55.583333333333336</v>
      </c>
      <c r="Y510" s="126">
        <f t="shared" si="37"/>
        <v>3001.5</v>
      </c>
      <c r="Z510" s="127"/>
    </row>
    <row r="511" spans="3:26" s="115" customFormat="1" ht="39" thickBot="1" x14ac:dyDescent="0.25">
      <c r="C511" s="116">
        <v>492</v>
      </c>
      <c r="D511" s="120">
        <v>1245</v>
      </c>
      <c r="E511" s="138">
        <v>124502</v>
      </c>
      <c r="F511" s="120" t="s">
        <v>234</v>
      </c>
      <c r="G511" s="120" t="s">
        <v>1438</v>
      </c>
      <c r="H511" s="120" t="s">
        <v>754</v>
      </c>
      <c r="I511" s="120" t="s">
        <v>1422</v>
      </c>
      <c r="J511" s="120"/>
      <c r="K511" s="120" t="s">
        <v>1423</v>
      </c>
      <c r="L511" s="120"/>
      <c r="M511" s="120">
        <v>1033</v>
      </c>
      <c r="N511" s="121">
        <v>41086</v>
      </c>
      <c r="O511" s="120" t="s">
        <v>1424</v>
      </c>
      <c r="P511" s="129">
        <v>6670</v>
      </c>
      <c r="Q511" s="120" t="s">
        <v>141</v>
      </c>
      <c r="R511" s="120">
        <v>21</v>
      </c>
      <c r="S511" s="155">
        <v>41080</v>
      </c>
      <c r="T511" s="121">
        <v>41108</v>
      </c>
      <c r="U511" s="120" t="s">
        <v>233</v>
      </c>
      <c r="V511" s="120"/>
      <c r="W511" s="124">
        <v>0.1</v>
      </c>
      <c r="X511" s="125">
        <f t="shared" si="36"/>
        <v>55.583333333333336</v>
      </c>
      <c r="Y511" s="126">
        <f t="shared" si="37"/>
        <v>3001.5</v>
      </c>
      <c r="Z511" s="127"/>
    </row>
    <row r="512" spans="3:26" s="115" customFormat="1" ht="39" thickTop="1" x14ac:dyDescent="0.2">
      <c r="C512" s="103">
        <v>493</v>
      </c>
      <c r="D512" s="120">
        <v>1245</v>
      </c>
      <c r="E512" s="138">
        <v>124502</v>
      </c>
      <c r="F512" s="120" t="s">
        <v>234</v>
      </c>
      <c r="G512" s="120" t="s">
        <v>1439</v>
      </c>
      <c r="H512" s="120" t="s">
        <v>754</v>
      </c>
      <c r="I512" s="120" t="s">
        <v>1422</v>
      </c>
      <c r="J512" s="120"/>
      <c r="K512" s="120" t="s">
        <v>1423</v>
      </c>
      <c r="L512" s="120"/>
      <c r="M512" s="120">
        <v>1033</v>
      </c>
      <c r="N512" s="121">
        <v>41086</v>
      </c>
      <c r="O512" s="120" t="s">
        <v>1424</v>
      </c>
      <c r="P512" s="129">
        <v>6670</v>
      </c>
      <c r="Q512" s="120" t="s">
        <v>141</v>
      </c>
      <c r="R512" s="120">
        <v>21</v>
      </c>
      <c r="S512" s="155">
        <v>41080</v>
      </c>
      <c r="T512" s="121">
        <v>41108</v>
      </c>
      <c r="U512" s="120" t="s">
        <v>233</v>
      </c>
      <c r="V512" s="120"/>
      <c r="W512" s="124">
        <v>0.1</v>
      </c>
      <c r="X512" s="125">
        <f t="shared" si="36"/>
        <v>55.583333333333336</v>
      </c>
      <c r="Y512" s="126">
        <f t="shared" si="37"/>
        <v>3001.5</v>
      </c>
      <c r="Z512" s="127"/>
    </row>
    <row r="513" spans="3:26" s="115" customFormat="1" ht="39" thickBot="1" x14ac:dyDescent="0.25">
      <c r="C513" s="116">
        <v>494</v>
      </c>
      <c r="D513" s="120">
        <v>1245</v>
      </c>
      <c r="E513" s="138">
        <v>124502</v>
      </c>
      <c r="F513" s="120" t="s">
        <v>234</v>
      </c>
      <c r="G513" s="120" t="s">
        <v>1440</v>
      </c>
      <c r="H513" s="120" t="s">
        <v>754</v>
      </c>
      <c r="I513" s="120" t="s">
        <v>1422</v>
      </c>
      <c r="J513" s="120"/>
      <c r="K513" s="120" t="s">
        <v>1423</v>
      </c>
      <c r="L513" s="120"/>
      <c r="M513" s="120">
        <v>1033</v>
      </c>
      <c r="N513" s="121">
        <v>41086</v>
      </c>
      <c r="O513" s="120" t="s">
        <v>1424</v>
      </c>
      <c r="P513" s="129">
        <v>6670</v>
      </c>
      <c r="Q513" s="120" t="s">
        <v>141</v>
      </c>
      <c r="R513" s="120">
        <v>21</v>
      </c>
      <c r="S513" s="155">
        <v>41080</v>
      </c>
      <c r="T513" s="121">
        <v>41108</v>
      </c>
      <c r="U513" s="120" t="s">
        <v>233</v>
      </c>
      <c r="V513" s="120"/>
      <c r="W513" s="124">
        <v>0.1</v>
      </c>
      <c r="X513" s="125">
        <f t="shared" si="36"/>
        <v>55.583333333333336</v>
      </c>
      <c r="Y513" s="126">
        <f t="shared" si="37"/>
        <v>3001.5</v>
      </c>
      <c r="Z513" s="127"/>
    </row>
    <row r="514" spans="3:26" s="115" customFormat="1" ht="39" thickTop="1" x14ac:dyDescent="0.2">
      <c r="C514" s="103">
        <v>495</v>
      </c>
      <c r="D514" s="120">
        <v>1245</v>
      </c>
      <c r="E514" s="138">
        <v>124502</v>
      </c>
      <c r="F514" s="120" t="s">
        <v>234</v>
      </c>
      <c r="G514" s="120" t="s">
        <v>1441</v>
      </c>
      <c r="H514" s="120" t="s">
        <v>754</v>
      </c>
      <c r="I514" s="120" t="s">
        <v>1422</v>
      </c>
      <c r="J514" s="120"/>
      <c r="K514" s="120" t="s">
        <v>1423</v>
      </c>
      <c r="L514" s="120"/>
      <c r="M514" s="120">
        <v>1033</v>
      </c>
      <c r="N514" s="121">
        <v>41086</v>
      </c>
      <c r="O514" s="120" t="s">
        <v>1424</v>
      </c>
      <c r="P514" s="129">
        <v>6670</v>
      </c>
      <c r="Q514" s="120" t="s">
        <v>141</v>
      </c>
      <c r="R514" s="120">
        <v>21</v>
      </c>
      <c r="S514" s="155">
        <v>41080</v>
      </c>
      <c r="T514" s="121">
        <v>41108</v>
      </c>
      <c r="U514" s="120" t="s">
        <v>233</v>
      </c>
      <c r="V514" s="120"/>
      <c r="W514" s="124">
        <v>0.1</v>
      </c>
      <c r="X514" s="125">
        <f t="shared" si="36"/>
        <v>55.583333333333336</v>
      </c>
      <c r="Y514" s="126">
        <f t="shared" si="37"/>
        <v>3001.5</v>
      </c>
      <c r="Z514" s="127"/>
    </row>
    <row r="515" spans="3:26" s="115" customFormat="1" ht="39" thickBot="1" x14ac:dyDescent="0.25">
      <c r="C515" s="116">
        <v>496</v>
      </c>
      <c r="D515" s="120">
        <v>1245</v>
      </c>
      <c r="E515" s="138">
        <v>124502</v>
      </c>
      <c r="F515" s="120" t="s">
        <v>234</v>
      </c>
      <c r="G515" s="120" t="s">
        <v>1442</v>
      </c>
      <c r="H515" s="120" t="s">
        <v>754</v>
      </c>
      <c r="I515" s="120" t="s">
        <v>1422</v>
      </c>
      <c r="J515" s="120"/>
      <c r="K515" s="120" t="s">
        <v>1423</v>
      </c>
      <c r="L515" s="120"/>
      <c r="M515" s="120">
        <v>1033</v>
      </c>
      <c r="N515" s="121">
        <v>41086</v>
      </c>
      <c r="O515" s="120" t="s">
        <v>1424</v>
      </c>
      <c r="P515" s="129">
        <v>6670</v>
      </c>
      <c r="Q515" s="120" t="s">
        <v>141</v>
      </c>
      <c r="R515" s="120">
        <v>21</v>
      </c>
      <c r="S515" s="155">
        <v>41080</v>
      </c>
      <c r="T515" s="121">
        <v>41108</v>
      </c>
      <c r="U515" s="120" t="s">
        <v>233</v>
      </c>
      <c r="V515" s="120"/>
      <c r="W515" s="124">
        <v>0.1</v>
      </c>
      <c r="X515" s="125">
        <f t="shared" si="36"/>
        <v>55.583333333333336</v>
      </c>
      <c r="Y515" s="126">
        <f t="shared" si="37"/>
        <v>3001.5</v>
      </c>
      <c r="Z515" s="127"/>
    </row>
    <row r="516" spans="3:26" s="115" customFormat="1" ht="39" thickTop="1" x14ac:dyDescent="0.2">
      <c r="C516" s="103">
        <v>497</v>
      </c>
      <c r="D516" s="120">
        <v>1245</v>
      </c>
      <c r="E516" s="138">
        <v>124502</v>
      </c>
      <c r="F516" s="120" t="s">
        <v>234</v>
      </c>
      <c r="G516" s="120" t="s">
        <v>1443</v>
      </c>
      <c r="H516" s="120" t="s">
        <v>754</v>
      </c>
      <c r="I516" s="120" t="s">
        <v>1422</v>
      </c>
      <c r="J516" s="120"/>
      <c r="K516" s="120" t="s">
        <v>1423</v>
      </c>
      <c r="L516" s="120"/>
      <c r="M516" s="120">
        <v>1033</v>
      </c>
      <c r="N516" s="121">
        <v>41086</v>
      </c>
      <c r="O516" s="120" t="s">
        <v>1424</v>
      </c>
      <c r="P516" s="129">
        <v>6670</v>
      </c>
      <c r="Q516" s="120" t="s">
        <v>141</v>
      </c>
      <c r="R516" s="120">
        <v>21</v>
      </c>
      <c r="S516" s="155">
        <v>41080</v>
      </c>
      <c r="T516" s="121">
        <v>41108</v>
      </c>
      <c r="U516" s="120" t="s">
        <v>233</v>
      </c>
      <c r="V516" s="120"/>
      <c r="W516" s="124">
        <v>0.1</v>
      </c>
      <c r="X516" s="125">
        <f t="shared" si="36"/>
        <v>55.583333333333336</v>
      </c>
      <c r="Y516" s="126">
        <f t="shared" si="37"/>
        <v>3001.5</v>
      </c>
      <c r="Z516" s="127"/>
    </row>
    <row r="517" spans="3:26" s="115" customFormat="1" ht="39" thickBot="1" x14ac:dyDescent="0.25">
      <c r="C517" s="116">
        <v>498</v>
      </c>
      <c r="D517" s="120">
        <v>1241</v>
      </c>
      <c r="E517" s="138">
        <v>124104</v>
      </c>
      <c r="F517" s="120" t="s">
        <v>37</v>
      </c>
      <c r="G517" s="120" t="s">
        <v>1444</v>
      </c>
      <c r="H517" s="120" t="s">
        <v>1315</v>
      </c>
      <c r="I517" s="120" t="s">
        <v>694</v>
      </c>
      <c r="J517" s="120" t="s">
        <v>41</v>
      </c>
      <c r="K517" s="120" t="s">
        <v>1445</v>
      </c>
      <c r="L517" s="120" t="s">
        <v>1446</v>
      </c>
      <c r="M517" s="120" t="s">
        <v>1447</v>
      </c>
      <c r="N517" s="121">
        <v>41101</v>
      </c>
      <c r="O517" s="120" t="s">
        <v>958</v>
      </c>
      <c r="P517" s="129">
        <v>7095.37</v>
      </c>
      <c r="Q517" s="120" t="s">
        <v>141</v>
      </c>
      <c r="R517" s="120">
        <v>127</v>
      </c>
      <c r="S517" s="155">
        <v>41134</v>
      </c>
      <c r="T517" s="121">
        <v>41173</v>
      </c>
      <c r="U517" s="120" t="s">
        <v>1309</v>
      </c>
      <c r="V517" s="120"/>
      <c r="W517" s="124">
        <v>0.2</v>
      </c>
      <c r="X517" s="125">
        <f>+P517*0.2/12</f>
        <v>118.25616666666667</v>
      </c>
      <c r="Y517" s="126">
        <f>+P517*0.2*4.5</f>
        <v>6385.8330000000005</v>
      </c>
      <c r="Z517" s="127"/>
    </row>
    <row r="518" spans="3:26" s="115" customFormat="1" ht="39" thickTop="1" x14ac:dyDescent="0.2">
      <c r="C518" s="103">
        <v>499</v>
      </c>
      <c r="D518" s="120">
        <v>1241</v>
      </c>
      <c r="E518" s="138">
        <v>124104</v>
      </c>
      <c r="F518" s="120" t="s">
        <v>37</v>
      </c>
      <c r="G518" s="120" t="s">
        <v>1444</v>
      </c>
      <c r="H518" s="120" t="s">
        <v>1315</v>
      </c>
      <c r="I518" s="120" t="s">
        <v>117</v>
      </c>
      <c r="J518" s="120" t="s">
        <v>41</v>
      </c>
      <c r="K518" s="120" t="s">
        <v>1085</v>
      </c>
      <c r="L518" s="120" t="s">
        <v>1448</v>
      </c>
      <c r="M518" s="120" t="s">
        <v>1447</v>
      </c>
      <c r="N518" s="121">
        <v>41101</v>
      </c>
      <c r="O518" s="120" t="s">
        <v>958</v>
      </c>
      <c r="P518" s="129"/>
      <c r="Q518" s="120" t="s">
        <v>141</v>
      </c>
      <c r="R518" s="120">
        <v>127</v>
      </c>
      <c r="S518" s="155">
        <v>41134</v>
      </c>
      <c r="T518" s="121">
        <v>41173</v>
      </c>
      <c r="U518" s="120" t="s">
        <v>1309</v>
      </c>
      <c r="V518" s="120"/>
      <c r="W518" s="124">
        <v>0.2</v>
      </c>
      <c r="X518" s="125">
        <f>+P518*0.2/12</f>
        <v>0</v>
      </c>
      <c r="Y518" s="126">
        <f>+P518*0.2*4.5</f>
        <v>0</v>
      </c>
      <c r="Z518" s="127"/>
    </row>
    <row r="519" spans="3:26" s="115" customFormat="1" ht="39" thickBot="1" x14ac:dyDescent="0.25">
      <c r="C519" s="116">
        <v>500</v>
      </c>
      <c r="D519" s="120">
        <v>1241</v>
      </c>
      <c r="E519" s="138">
        <v>124104</v>
      </c>
      <c r="F519" s="120" t="s">
        <v>37</v>
      </c>
      <c r="G519" s="120" t="s">
        <v>1444</v>
      </c>
      <c r="H519" s="120" t="s">
        <v>1315</v>
      </c>
      <c r="I519" s="120" t="s">
        <v>109</v>
      </c>
      <c r="J519" s="120" t="s">
        <v>41</v>
      </c>
      <c r="K519" s="120"/>
      <c r="L519" s="120"/>
      <c r="M519" s="120" t="s">
        <v>1447</v>
      </c>
      <c r="N519" s="121">
        <v>41101</v>
      </c>
      <c r="O519" s="120" t="s">
        <v>958</v>
      </c>
      <c r="P519" s="129"/>
      <c r="Q519" s="120" t="s">
        <v>141</v>
      </c>
      <c r="R519" s="120">
        <v>127</v>
      </c>
      <c r="S519" s="155">
        <v>41134</v>
      </c>
      <c r="T519" s="121">
        <v>41173</v>
      </c>
      <c r="U519" s="120" t="s">
        <v>1309</v>
      </c>
      <c r="V519" s="120"/>
      <c r="W519" s="124">
        <v>0.2</v>
      </c>
      <c r="X519" s="125">
        <f>+P519*0.2/12</f>
        <v>0</v>
      </c>
      <c r="Y519" s="126">
        <f>+P519*0.2*4.5</f>
        <v>0</v>
      </c>
      <c r="Z519" s="127"/>
    </row>
    <row r="520" spans="3:26" s="115" customFormat="1" ht="39" thickTop="1" x14ac:dyDescent="0.2">
      <c r="C520" s="103">
        <v>501</v>
      </c>
      <c r="D520" s="120">
        <v>1241</v>
      </c>
      <c r="E520" s="138">
        <v>124104</v>
      </c>
      <c r="F520" s="120" t="s">
        <v>37</v>
      </c>
      <c r="G520" s="120" t="s">
        <v>1444</v>
      </c>
      <c r="H520" s="120" t="s">
        <v>1315</v>
      </c>
      <c r="I520" s="120" t="s">
        <v>703</v>
      </c>
      <c r="J520" s="120" t="s">
        <v>41</v>
      </c>
      <c r="K520" s="120"/>
      <c r="L520" s="120"/>
      <c r="M520" s="120" t="s">
        <v>1447</v>
      </c>
      <c r="N520" s="121">
        <v>41101</v>
      </c>
      <c r="O520" s="120" t="s">
        <v>958</v>
      </c>
      <c r="P520" s="129"/>
      <c r="Q520" s="120" t="s">
        <v>141</v>
      </c>
      <c r="R520" s="120">
        <v>127</v>
      </c>
      <c r="S520" s="155">
        <v>41134</v>
      </c>
      <c r="T520" s="121">
        <v>41173</v>
      </c>
      <c r="U520" s="120" t="s">
        <v>1309</v>
      </c>
      <c r="V520" s="120"/>
      <c r="W520" s="124">
        <v>0.2</v>
      </c>
      <c r="X520" s="125">
        <f>+P520*0.2/12</f>
        <v>0</v>
      </c>
      <c r="Y520" s="126">
        <f>+P520*0.2*4.5</f>
        <v>0</v>
      </c>
      <c r="Z520" s="127"/>
    </row>
    <row r="521" spans="3:26" s="115" customFormat="1" ht="51.75" thickBot="1" x14ac:dyDescent="0.25">
      <c r="C521" s="116">
        <v>502</v>
      </c>
      <c r="D521" s="120">
        <v>1246</v>
      </c>
      <c r="E521" s="138">
        <v>124603</v>
      </c>
      <c r="F521" s="120" t="s">
        <v>263</v>
      </c>
      <c r="G521" s="120" t="s">
        <v>1449</v>
      </c>
      <c r="H521" s="120" t="s">
        <v>171</v>
      </c>
      <c r="I521" s="120" t="s">
        <v>493</v>
      </c>
      <c r="J521" s="120" t="s">
        <v>1450</v>
      </c>
      <c r="K521" s="120" t="s">
        <v>1451</v>
      </c>
      <c r="L521" s="120" t="s">
        <v>1452</v>
      </c>
      <c r="M521" s="120" t="s">
        <v>1453</v>
      </c>
      <c r="N521" s="121">
        <v>40633</v>
      </c>
      <c r="O521" s="120" t="s">
        <v>1454</v>
      </c>
      <c r="P521" s="129">
        <v>761954.12</v>
      </c>
      <c r="Q521" s="120" t="s">
        <v>415</v>
      </c>
      <c r="R521" s="120">
        <v>23</v>
      </c>
      <c r="S521" s="155">
        <v>41152</v>
      </c>
      <c r="T521" s="121">
        <v>41173</v>
      </c>
      <c r="U521" s="130" t="s">
        <v>197</v>
      </c>
      <c r="V521" s="130"/>
      <c r="W521" s="124">
        <v>0.1</v>
      </c>
      <c r="X521" s="125">
        <f t="shared" si="36"/>
        <v>6349.6176666666661</v>
      </c>
      <c r="Y521" s="126">
        <f t="shared" si="37"/>
        <v>342879.35399999999</v>
      </c>
      <c r="Z521" s="127"/>
    </row>
    <row r="522" spans="3:26" s="115" customFormat="1" ht="39" thickTop="1" x14ac:dyDescent="0.2">
      <c r="C522" s="103">
        <v>503</v>
      </c>
      <c r="D522" s="120">
        <v>1246</v>
      </c>
      <c r="E522" s="138">
        <v>124604</v>
      </c>
      <c r="F522" s="120" t="s">
        <v>263</v>
      </c>
      <c r="G522" s="120" t="s">
        <v>1455</v>
      </c>
      <c r="H522" s="120" t="s">
        <v>194</v>
      </c>
      <c r="I522" s="120" t="s">
        <v>1456</v>
      </c>
      <c r="J522" s="120"/>
      <c r="K522" s="120" t="s">
        <v>1457</v>
      </c>
      <c r="L522" s="120"/>
      <c r="M522" s="120">
        <v>13451</v>
      </c>
      <c r="N522" s="121">
        <v>41125</v>
      </c>
      <c r="O522" s="120" t="s">
        <v>1074</v>
      </c>
      <c r="P522" s="129">
        <v>2500</v>
      </c>
      <c r="Q522" s="120" t="s">
        <v>141</v>
      </c>
      <c r="R522" s="120">
        <v>114</v>
      </c>
      <c r="S522" s="155">
        <v>41131</v>
      </c>
      <c r="T522" s="121">
        <v>41173</v>
      </c>
      <c r="U522" s="120" t="s">
        <v>197</v>
      </c>
      <c r="V522" s="120"/>
      <c r="W522" s="124">
        <v>0.1</v>
      </c>
      <c r="X522" s="125">
        <f t="shared" si="36"/>
        <v>20.833333333333332</v>
      </c>
      <c r="Y522" s="126">
        <f t="shared" si="37"/>
        <v>1125</v>
      </c>
      <c r="Z522" s="127"/>
    </row>
    <row r="523" spans="3:26" s="115" customFormat="1" ht="39" thickBot="1" x14ac:dyDescent="0.25">
      <c r="C523" s="116">
        <v>504</v>
      </c>
      <c r="D523" s="120">
        <v>1241</v>
      </c>
      <c r="E523" s="138">
        <v>124104</v>
      </c>
      <c r="F523" s="120" t="s">
        <v>37</v>
      </c>
      <c r="G523" s="120" t="s">
        <v>1458</v>
      </c>
      <c r="H523" s="120" t="s">
        <v>225</v>
      </c>
      <c r="I523" s="120" t="s">
        <v>694</v>
      </c>
      <c r="J523" s="120" t="s">
        <v>41</v>
      </c>
      <c r="K523" s="120" t="s">
        <v>1459</v>
      </c>
      <c r="L523" s="120" t="s">
        <v>1460</v>
      </c>
      <c r="M523" s="120" t="s">
        <v>1461</v>
      </c>
      <c r="N523" s="121">
        <v>41178</v>
      </c>
      <c r="O523" s="120" t="s">
        <v>958</v>
      </c>
      <c r="P523" s="129">
        <v>6779</v>
      </c>
      <c r="Q523" s="120" t="s">
        <v>141</v>
      </c>
      <c r="R523" s="120">
        <v>109</v>
      </c>
      <c r="S523" s="155">
        <v>41191</v>
      </c>
      <c r="T523" s="121">
        <v>41235</v>
      </c>
      <c r="U523" s="120" t="s">
        <v>227</v>
      </c>
      <c r="V523" s="120"/>
      <c r="W523" s="124">
        <v>0.2</v>
      </c>
      <c r="X523" s="125">
        <f t="shared" ref="X523:X529" si="38">+P523*0.2/12</f>
        <v>112.98333333333335</v>
      </c>
      <c r="Y523" s="126">
        <f t="shared" ref="Y523:Y529" si="39">+P523*0.2*4.5</f>
        <v>6101.1</v>
      </c>
      <c r="Z523" s="127"/>
    </row>
    <row r="524" spans="3:26" s="115" customFormat="1" ht="39" thickTop="1" x14ac:dyDescent="0.2">
      <c r="C524" s="103">
        <v>505</v>
      </c>
      <c r="D524" s="120">
        <v>1241</v>
      </c>
      <c r="E524" s="138">
        <v>124104</v>
      </c>
      <c r="F524" s="120" t="s">
        <v>37</v>
      </c>
      <c r="G524" s="120" t="s">
        <v>1458</v>
      </c>
      <c r="H524" s="120" t="s">
        <v>225</v>
      </c>
      <c r="I524" s="120" t="s">
        <v>117</v>
      </c>
      <c r="J524" s="120" t="s">
        <v>41</v>
      </c>
      <c r="K524" s="120" t="s">
        <v>1462</v>
      </c>
      <c r="L524" s="120"/>
      <c r="M524" s="120" t="s">
        <v>1461</v>
      </c>
      <c r="N524" s="121">
        <v>41178</v>
      </c>
      <c r="O524" s="120" t="s">
        <v>958</v>
      </c>
      <c r="P524" s="129"/>
      <c r="Q524" s="120" t="s">
        <v>141</v>
      </c>
      <c r="R524" s="120">
        <v>109</v>
      </c>
      <c r="S524" s="155">
        <v>41191</v>
      </c>
      <c r="T524" s="121">
        <v>41235</v>
      </c>
      <c r="U524" s="120" t="s">
        <v>227</v>
      </c>
      <c r="V524" s="120"/>
      <c r="W524" s="124">
        <v>0.2</v>
      </c>
      <c r="X524" s="125">
        <f t="shared" si="38"/>
        <v>0</v>
      </c>
      <c r="Y524" s="126">
        <f t="shared" si="39"/>
        <v>0</v>
      </c>
      <c r="Z524" s="127"/>
    </row>
    <row r="525" spans="3:26" s="115" customFormat="1" ht="39" thickBot="1" x14ac:dyDescent="0.25">
      <c r="C525" s="116">
        <v>506</v>
      </c>
      <c r="D525" s="120">
        <v>1241</v>
      </c>
      <c r="E525" s="138">
        <v>124104</v>
      </c>
      <c r="F525" s="120" t="s">
        <v>37</v>
      </c>
      <c r="G525" s="120" t="s">
        <v>1458</v>
      </c>
      <c r="H525" s="120" t="s">
        <v>225</v>
      </c>
      <c r="I525" s="120" t="s">
        <v>109</v>
      </c>
      <c r="J525" s="120" t="s">
        <v>41</v>
      </c>
      <c r="K525" s="120"/>
      <c r="L525" s="120"/>
      <c r="M525" s="120" t="s">
        <v>1461</v>
      </c>
      <c r="N525" s="121">
        <v>41178</v>
      </c>
      <c r="O525" s="120" t="s">
        <v>958</v>
      </c>
      <c r="P525" s="129"/>
      <c r="Q525" s="120" t="s">
        <v>141</v>
      </c>
      <c r="R525" s="120">
        <v>109</v>
      </c>
      <c r="S525" s="155">
        <v>41191</v>
      </c>
      <c r="T525" s="121">
        <v>41235</v>
      </c>
      <c r="U525" s="120" t="s">
        <v>227</v>
      </c>
      <c r="V525" s="120"/>
      <c r="W525" s="124">
        <v>0.2</v>
      </c>
      <c r="X525" s="125">
        <f t="shared" si="38"/>
        <v>0</v>
      </c>
      <c r="Y525" s="126">
        <f t="shared" si="39"/>
        <v>0</v>
      </c>
      <c r="Z525" s="127"/>
    </row>
    <row r="526" spans="3:26" s="115" customFormat="1" ht="39" thickTop="1" x14ac:dyDescent="0.2">
      <c r="C526" s="103">
        <v>507</v>
      </c>
      <c r="D526" s="120">
        <v>1241</v>
      </c>
      <c r="E526" s="138">
        <v>124104</v>
      </c>
      <c r="F526" s="120" t="s">
        <v>37</v>
      </c>
      <c r="G526" s="120" t="s">
        <v>1458</v>
      </c>
      <c r="H526" s="120" t="s">
        <v>225</v>
      </c>
      <c r="I526" s="120" t="s">
        <v>703</v>
      </c>
      <c r="J526" s="120" t="s">
        <v>41</v>
      </c>
      <c r="K526" s="120"/>
      <c r="L526" s="120"/>
      <c r="M526" s="120" t="s">
        <v>1461</v>
      </c>
      <c r="N526" s="121">
        <v>41178</v>
      </c>
      <c r="O526" s="120" t="s">
        <v>958</v>
      </c>
      <c r="P526" s="129"/>
      <c r="Q526" s="120" t="s">
        <v>141</v>
      </c>
      <c r="R526" s="120">
        <v>109</v>
      </c>
      <c r="S526" s="155">
        <v>41191</v>
      </c>
      <c r="T526" s="121">
        <v>41235</v>
      </c>
      <c r="U526" s="120" t="s">
        <v>227</v>
      </c>
      <c r="V526" s="120"/>
      <c r="W526" s="124">
        <v>0.2</v>
      </c>
      <c r="X526" s="125">
        <f t="shared" si="38"/>
        <v>0</v>
      </c>
      <c r="Y526" s="126">
        <f t="shared" si="39"/>
        <v>0</v>
      </c>
      <c r="Z526" s="127"/>
    </row>
    <row r="527" spans="3:26" s="115" customFormat="1" ht="39" thickBot="1" x14ac:dyDescent="0.25">
      <c r="C527" s="116">
        <v>508</v>
      </c>
      <c r="D527" s="120">
        <v>1241</v>
      </c>
      <c r="E527" s="138">
        <v>124104</v>
      </c>
      <c r="F527" s="120" t="s">
        <v>37</v>
      </c>
      <c r="G527" s="120" t="s">
        <v>1463</v>
      </c>
      <c r="H527" s="120" t="s">
        <v>1464</v>
      </c>
      <c r="I527" s="120" t="s">
        <v>694</v>
      </c>
      <c r="J527" s="120" t="s">
        <v>1465</v>
      </c>
      <c r="K527" s="120" t="s">
        <v>1466</v>
      </c>
      <c r="L527" s="120" t="s">
        <v>1467</v>
      </c>
      <c r="M527" s="120" t="s">
        <v>1468</v>
      </c>
      <c r="N527" s="121">
        <v>41150</v>
      </c>
      <c r="O527" s="120" t="s">
        <v>958</v>
      </c>
      <c r="P527" s="129">
        <v>17336</v>
      </c>
      <c r="Q527" s="120" t="s">
        <v>141</v>
      </c>
      <c r="R527" s="120">
        <v>22</v>
      </c>
      <c r="S527" s="155">
        <v>41219</v>
      </c>
      <c r="T527" s="121">
        <v>41249</v>
      </c>
      <c r="U527" s="120" t="s">
        <v>355</v>
      </c>
      <c r="V527" s="120"/>
      <c r="W527" s="124">
        <v>0.2</v>
      </c>
      <c r="X527" s="125">
        <f t="shared" si="38"/>
        <v>288.93333333333334</v>
      </c>
      <c r="Y527" s="126">
        <f t="shared" si="39"/>
        <v>15602.400000000001</v>
      </c>
      <c r="Z527" s="127"/>
    </row>
    <row r="528" spans="3:26" s="115" customFormat="1" ht="39" thickTop="1" x14ac:dyDescent="0.2">
      <c r="C528" s="103">
        <v>509</v>
      </c>
      <c r="D528" s="120">
        <v>1241</v>
      </c>
      <c r="E528" s="138">
        <v>124104</v>
      </c>
      <c r="F528" s="120" t="s">
        <v>37</v>
      </c>
      <c r="G528" s="120" t="s">
        <v>1463</v>
      </c>
      <c r="H528" s="120" t="s">
        <v>1464</v>
      </c>
      <c r="I528" s="120" t="s">
        <v>117</v>
      </c>
      <c r="J528" s="120" t="s">
        <v>41</v>
      </c>
      <c r="K528" s="120" t="s">
        <v>1469</v>
      </c>
      <c r="L528" s="120" t="s">
        <v>1470</v>
      </c>
      <c r="M528" s="120" t="s">
        <v>1468</v>
      </c>
      <c r="N528" s="121">
        <v>41150</v>
      </c>
      <c r="O528" s="120" t="s">
        <v>958</v>
      </c>
      <c r="P528" s="129"/>
      <c r="Q528" s="120" t="s">
        <v>141</v>
      </c>
      <c r="R528" s="120">
        <v>22</v>
      </c>
      <c r="S528" s="155">
        <v>41219</v>
      </c>
      <c r="T528" s="121">
        <v>41249</v>
      </c>
      <c r="U528" s="120" t="s">
        <v>355</v>
      </c>
      <c r="V528" s="120"/>
      <c r="W528" s="124">
        <v>0.2</v>
      </c>
      <c r="X528" s="125">
        <f t="shared" si="38"/>
        <v>0</v>
      </c>
      <c r="Y528" s="126">
        <f t="shared" si="39"/>
        <v>0</v>
      </c>
      <c r="Z528" s="127"/>
    </row>
    <row r="529" spans="3:26" s="115" customFormat="1" ht="39" thickBot="1" x14ac:dyDescent="0.25">
      <c r="C529" s="116">
        <v>510</v>
      </c>
      <c r="D529" s="120">
        <v>1241</v>
      </c>
      <c r="E529" s="138">
        <v>124104</v>
      </c>
      <c r="F529" s="120" t="s">
        <v>37</v>
      </c>
      <c r="G529" s="120" t="s">
        <v>1463</v>
      </c>
      <c r="H529" s="120" t="s">
        <v>1464</v>
      </c>
      <c r="I529" s="120" t="s">
        <v>109</v>
      </c>
      <c r="J529" s="120" t="s">
        <v>1465</v>
      </c>
      <c r="K529" s="120" t="s">
        <v>1471</v>
      </c>
      <c r="L529" s="120" t="s">
        <v>1472</v>
      </c>
      <c r="M529" s="120" t="s">
        <v>1468</v>
      </c>
      <c r="N529" s="121">
        <v>41150</v>
      </c>
      <c r="O529" s="120" t="s">
        <v>958</v>
      </c>
      <c r="P529" s="129"/>
      <c r="Q529" s="120" t="s">
        <v>141</v>
      </c>
      <c r="R529" s="120">
        <v>22</v>
      </c>
      <c r="S529" s="155">
        <v>41219</v>
      </c>
      <c r="T529" s="121">
        <v>41249</v>
      </c>
      <c r="U529" s="120" t="s">
        <v>355</v>
      </c>
      <c r="V529" s="120"/>
      <c r="W529" s="124">
        <v>0.2</v>
      </c>
      <c r="X529" s="125">
        <f t="shared" si="38"/>
        <v>0</v>
      </c>
      <c r="Y529" s="126">
        <f t="shared" si="39"/>
        <v>0</v>
      </c>
      <c r="Z529" s="127"/>
    </row>
    <row r="530" spans="3:26" s="115" customFormat="1" ht="51.75" thickTop="1" x14ac:dyDescent="0.2">
      <c r="C530" s="103">
        <v>511</v>
      </c>
      <c r="D530" s="120">
        <v>1241</v>
      </c>
      <c r="E530" s="138">
        <v>124106</v>
      </c>
      <c r="F530" s="120" t="s">
        <v>37</v>
      </c>
      <c r="G530" s="120" t="s">
        <v>1473</v>
      </c>
      <c r="H530" s="120" t="s">
        <v>1474</v>
      </c>
      <c r="I530" s="120" t="s">
        <v>917</v>
      </c>
      <c r="J530" s="120" t="s">
        <v>1475</v>
      </c>
      <c r="K530" s="120" t="s">
        <v>1264</v>
      </c>
      <c r="L530" s="120" t="s">
        <v>1476</v>
      </c>
      <c r="M530" s="120">
        <v>1467</v>
      </c>
      <c r="N530" s="121">
        <v>41226</v>
      </c>
      <c r="O530" s="120" t="s">
        <v>795</v>
      </c>
      <c r="P530" s="158">
        <v>13681.039999999999</v>
      </c>
      <c r="Q530" s="120" t="s">
        <v>141</v>
      </c>
      <c r="R530" s="120">
        <v>71</v>
      </c>
      <c r="S530" s="155">
        <v>41228</v>
      </c>
      <c r="T530" s="121">
        <v>41249</v>
      </c>
      <c r="U530" s="120" t="s">
        <v>155</v>
      </c>
      <c r="V530" s="120"/>
      <c r="W530" s="124">
        <v>0.1</v>
      </c>
      <c r="X530" s="125">
        <f t="shared" si="36"/>
        <v>114.00866666666667</v>
      </c>
      <c r="Y530" s="126">
        <f t="shared" si="37"/>
        <v>6156.4679999999998</v>
      </c>
      <c r="Z530" s="127"/>
    </row>
    <row r="531" spans="3:26" s="115" customFormat="1" ht="51.75" thickBot="1" x14ac:dyDescent="0.25">
      <c r="C531" s="116">
        <v>512</v>
      </c>
      <c r="D531" s="120">
        <v>1241</v>
      </c>
      <c r="E531" s="138">
        <v>124106</v>
      </c>
      <c r="F531" s="120" t="s">
        <v>37</v>
      </c>
      <c r="G531" s="120" t="s">
        <v>1477</v>
      </c>
      <c r="H531" s="120" t="s">
        <v>1474</v>
      </c>
      <c r="I531" s="120" t="s">
        <v>917</v>
      </c>
      <c r="J531" s="120" t="s">
        <v>1475</v>
      </c>
      <c r="K531" s="120" t="s">
        <v>1264</v>
      </c>
      <c r="L531" s="120"/>
      <c r="M531" s="120">
        <v>1467</v>
      </c>
      <c r="N531" s="121">
        <v>41226</v>
      </c>
      <c r="O531" s="120" t="s">
        <v>795</v>
      </c>
      <c r="P531" s="158">
        <v>13460.64</v>
      </c>
      <c r="Q531" s="120" t="s">
        <v>141</v>
      </c>
      <c r="R531" s="120">
        <v>71</v>
      </c>
      <c r="S531" s="155">
        <v>41228</v>
      </c>
      <c r="T531" s="121">
        <v>41249</v>
      </c>
      <c r="U531" s="120" t="s">
        <v>155</v>
      </c>
      <c r="V531" s="120"/>
      <c r="W531" s="124">
        <v>0.1</v>
      </c>
      <c r="X531" s="125">
        <f t="shared" si="36"/>
        <v>112.17200000000001</v>
      </c>
      <c r="Y531" s="126">
        <f t="shared" si="37"/>
        <v>6057.2880000000005</v>
      </c>
      <c r="Z531" s="127"/>
    </row>
    <row r="532" spans="3:26" s="115" customFormat="1" ht="26.25" thickTop="1" x14ac:dyDescent="0.2">
      <c r="C532" s="103">
        <v>513</v>
      </c>
      <c r="D532" s="120">
        <v>1241</v>
      </c>
      <c r="E532" s="138">
        <v>124106</v>
      </c>
      <c r="F532" s="120" t="s">
        <v>37</v>
      </c>
      <c r="G532" s="120" t="s">
        <v>1478</v>
      </c>
      <c r="H532" s="120" t="s">
        <v>1474</v>
      </c>
      <c r="I532" s="120" t="s">
        <v>884</v>
      </c>
      <c r="J532" s="120" t="s">
        <v>885</v>
      </c>
      <c r="K532" s="120"/>
      <c r="L532" s="120" t="s">
        <v>920</v>
      </c>
      <c r="M532" s="120">
        <v>1467</v>
      </c>
      <c r="N532" s="121">
        <v>41226</v>
      </c>
      <c r="O532" s="120" t="s">
        <v>795</v>
      </c>
      <c r="P532" s="158">
        <v>2904.64</v>
      </c>
      <c r="Q532" s="120" t="s">
        <v>141</v>
      </c>
      <c r="R532" s="120">
        <v>71</v>
      </c>
      <c r="S532" s="155">
        <v>41228</v>
      </c>
      <c r="T532" s="121">
        <v>41249</v>
      </c>
      <c r="U532" s="120" t="s">
        <v>155</v>
      </c>
      <c r="V532" s="120"/>
      <c r="W532" s="124">
        <v>0.1</v>
      </c>
      <c r="X532" s="125">
        <f t="shared" si="36"/>
        <v>24.205333333333332</v>
      </c>
      <c r="Y532" s="126">
        <f t="shared" si="37"/>
        <v>1307.088</v>
      </c>
      <c r="Z532" s="127"/>
    </row>
    <row r="533" spans="3:26" s="115" customFormat="1" ht="26.25" thickBot="1" x14ac:dyDescent="0.25">
      <c r="C533" s="116">
        <v>514</v>
      </c>
      <c r="D533" s="120">
        <v>1241</v>
      </c>
      <c r="E533" s="138">
        <v>124106</v>
      </c>
      <c r="F533" s="120" t="s">
        <v>37</v>
      </c>
      <c r="G533" s="120" t="s">
        <v>1479</v>
      </c>
      <c r="H533" s="120" t="s">
        <v>1474</v>
      </c>
      <c r="I533" s="120" t="s">
        <v>884</v>
      </c>
      <c r="J533" s="120" t="s">
        <v>885</v>
      </c>
      <c r="K533" s="120"/>
      <c r="L533" s="120" t="s">
        <v>920</v>
      </c>
      <c r="M533" s="120">
        <v>1467</v>
      </c>
      <c r="N533" s="121">
        <v>41226</v>
      </c>
      <c r="O533" s="120" t="s">
        <v>795</v>
      </c>
      <c r="P533" s="158">
        <v>2904.64</v>
      </c>
      <c r="Q533" s="120" t="s">
        <v>141</v>
      </c>
      <c r="R533" s="120">
        <v>71</v>
      </c>
      <c r="S533" s="155">
        <v>41228</v>
      </c>
      <c r="T533" s="121">
        <v>41249</v>
      </c>
      <c r="U533" s="120" t="s">
        <v>155</v>
      </c>
      <c r="V533" s="120"/>
      <c r="W533" s="124">
        <v>0.1</v>
      </c>
      <c r="X533" s="125">
        <f t="shared" si="36"/>
        <v>24.205333333333332</v>
      </c>
      <c r="Y533" s="126">
        <f t="shared" si="37"/>
        <v>1307.088</v>
      </c>
      <c r="Z533" s="127"/>
    </row>
    <row r="534" spans="3:26" s="115" customFormat="1" ht="39" thickTop="1" x14ac:dyDescent="0.2">
      <c r="C534" s="103">
        <v>515</v>
      </c>
      <c r="D534" s="120">
        <v>1241</v>
      </c>
      <c r="E534" s="138">
        <v>124106</v>
      </c>
      <c r="F534" s="120" t="s">
        <v>37</v>
      </c>
      <c r="G534" s="120" t="s">
        <v>1480</v>
      </c>
      <c r="H534" s="120" t="s">
        <v>1474</v>
      </c>
      <c r="I534" s="120" t="s">
        <v>1481</v>
      </c>
      <c r="J534" s="120" t="s">
        <v>1226</v>
      </c>
      <c r="K534" s="120" t="s">
        <v>1482</v>
      </c>
      <c r="L534" s="120" t="s">
        <v>1483</v>
      </c>
      <c r="M534" s="120">
        <v>1467</v>
      </c>
      <c r="N534" s="121">
        <v>41226</v>
      </c>
      <c r="O534" s="120" t="s">
        <v>795</v>
      </c>
      <c r="P534" s="158">
        <v>10892.4</v>
      </c>
      <c r="Q534" s="120" t="s">
        <v>141</v>
      </c>
      <c r="R534" s="120">
        <v>71</v>
      </c>
      <c r="S534" s="155">
        <v>41228</v>
      </c>
      <c r="T534" s="121">
        <v>41249</v>
      </c>
      <c r="U534" s="120" t="s">
        <v>155</v>
      </c>
      <c r="V534" s="120"/>
      <c r="W534" s="124">
        <v>0.1</v>
      </c>
      <c r="X534" s="125">
        <f t="shared" si="36"/>
        <v>90.77</v>
      </c>
      <c r="Y534" s="126">
        <f t="shared" si="37"/>
        <v>4901.58</v>
      </c>
      <c r="Z534" s="127"/>
    </row>
    <row r="535" spans="3:26" s="115" customFormat="1" ht="39" thickBot="1" x14ac:dyDescent="0.25">
      <c r="C535" s="116">
        <v>516</v>
      </c>
      <c r="D535" s="120">
        <v>1241</v>
      </c>
      <c r="E535" s="138">
        <v>124106</v>
      </c>
      <c r="F535" s="120" t="s">
        <v>37</v>
      </c>
      <c r="G535" s="120" t="s">
        <v>1484</v>
      </c>
      <c r="H535" s="120" t="s">
        <v>1474</v>
      </c>
      <c r="I535" s="120" t="s">
        <v>912</v>
      </c>
      <c r="J535" s="120" t="s">
        <v>913</v>
      </c>
      <c r="K535" s="120" t="s">
        <v>1482</v>
      </c>
      <c r="L535" s="120" t="s">
        <v>914</v>
      </c>
      <c r="M535" s="120">
        <v>1467</v>
      </c>
      <c r="N535" s="121">
        <v>41226</v>
      </c>
      <c r="O535" s="120" t="s">
        <v>795</v>
      </c>
      <c r="P535" s="158">
        <v>5566.8399999999992</v>
      </c>
      <c r="Q535" s="120" t="s">
        <v>141</v>
      </c>
      <c r="R535" s="120">
        <v>71</v>
      </c>
      <c r="S535" s="155">
        <v>41228</v>
      </c>
      <c r="T535" s="121">
        <v>41249</v>
      </c>
      <c r="U535" s="120" t="s">
        <v>155</v>
      </c>
      <c r="V535" s="120"/>
      <c r="W535" s="124">
        <v>0.1</v>
      </c>
      <c r="X535" s="125">
        <f t="shared" si="36"/>
        <v>46.390333333333331</v>
      </c>
      <c r="Y535" s="126">
        <f t="shared" si="37"/>
        <v>2505.078</v>
      </c>
      <c r="Z535" s="127"/>
    </row>
    <row r="536" spans="3:26" s="115" customFormat="1" ht="26.25" thickTop="1" x14ac:dyDescent="0.2">
      <c r="C536" s="103">
        <v>517</v>
      </c>
      <c r="D536" s="120">
        <v>1241</v>
      </c>
      <c r="E536" s="138">
        <v>124106</v>
      </c>
      <c r="F536" s="120" t="s">
        <v>37</v>
      </c>
      <c r="G536" s="120" t="s">
        <v>1485</v>
      </c>
      <c r="H536" s="120" t="s">
        <v>1474</v>
      </c>
      <c r="I536" s="120" t="s">
        <v>986</v>
      </c>
      <c r="J536" s="120" t="s">
        <v>1239</v>
      </c>
      <c r="K536" s="120" t="s">
        <v>1486</v>
      </c>
      <c r="L536" s="120" t="s">
        <v>1241</v>
      </c>
      <c r="M536" s="120">
        <v>1467</v>
      </c>
      <c r="N536" s="121">
        <v>41226</v>
      </c>
      <c r="O536" s="120" t="s">
        <v>795</v>
      </c>
      <c r="P536" s="158">
        <v>3442.8799999999997</v>
      </c>
      <c r="Q536" s="120" t="s">
        <v>141</v>
      </c>
      <c r="R536" s="120">
        <v>71</v>
      </c>
      <c r="S536" s="155">
        <v>41228</v>
      </c>
      <c r="T536" s="121">
        <v>41249</v>
      </c>
      <c r="U536" s="120" t="s">
        <v>155</v>
      </c>
      <c r="V536" s="120"/>
      <c r="W536" s="124">
        <v>0.1</v>
      </c>
      <c r="X536" s="125">
        <f t="shared" si="36"/>
        <v>28.690666666666669</v>
      </c>
      <c r="Y536" s="126">
        <f t="shared" si="37"/>
        <v>1549.296</v>
      </c>
      <c r="Z536" s="127"/>
    </row>
    <row r="537" spans="3:26" s="115" customFormat="1" ht="26.25" thickBot="1" x14ac:dyDescent="0.25">
      <c r="C537" s="116">
        <v>518</v>
      </c>
      <c r="D537" s="120">
        <v>1241</v>
      </c>
      <c r="E537" s="138">
        <v>124106</v>
      </c>
      <c r="F537" s="120" t="s">
        <v>37</v>
      </c>
      <c r="G537" s="120" t="s">
        <v>1487</v>
      </c>
      <c r="H537" s="120" t="s">
        <v>1488</v>
      </c>
      <c r="I537" s="120" t="s">
        <v>1489</v>
      </c>
      <c r="J537" s="120" t="s">
        <v>1226</v>
      </c>
      <c r="K537" s="120" t="s">
        <v>1247</v>
      </c>
      <c r="L537" s="120" t="s">
        <v>1490</v>
      </c>
      <c r="M537" s="120">
        <v>1490</v>
      </c>
      <c r="N537" s="121">
        <v>41234</v>
      </c>
      <c r="O537" s="120" t="s">
        <v>795</v>
      </c>
      <c r="P537" s="158">
        <v>10673.16</v>
      </c>
      <c r="Q537" s="120" t="s">
        <v>141</v>
      </c>
      <c r="R537" s="120">
        <v>83</v>
      </c>
      <c r="S537" s="155">
        <v>41235</v>
      </c>
      <c r="T537" s="121">
        <v>41249</v>
      </c>
      <c r="U537" s="120" t="s">
        <v>155</v>
      </c>
      <c r="V537" s="120"/>
      <c r="W537" s="124">
        <v>0.1</v>
      </c>
      <c r="X537" s="125">
        <f t="shared" si="36"/>
        <v>88.942999999999998</v>
      </c>
      <c r="Y537" s="126">
        <f t="shared" si="37"/>
        <v>4802.9220000000005</v>
      </c>
      <c r="Z537" s="127"/>
    </row>
    <row r="538" spans="3:26" s="115" customFormat="1" ht="26.25" thickTop="1" x14ac:dyDescent="0.2">
      <c r="C538" s="103">
        <v>519</v>
      </c>
      <c r="D538" s="120">
        <v>1241</v>
      </c>
      <c r="E538" s="138">
        <v>124106</v>
      </c>
      <c r="F538" s="120" t="s">
        <v>37</v>
      </c>
      <c r="G538" s="120" t="s">
        <v>1491</v>
      </c>
      <c r="H538" s="120" t="s">
        <v>1492</v>
      </c>
      <c r="I538" s="120" t="s">
        <v>1489</v>
      </c>
      <c r="J538" s="120" t="s">
        <v>1226</v>
      </c>
      <c r="K538" s="120" t="s">
        <v>1247</v>
      </c>
      <c r="L538" s="120" t="s">
        <v>1490</v>
      </c>
      <c r="M538" s="120">
        <v>1490</v>
      </c>
      <c r="N538" s="121">
        <v>41234</v>
      </c>
      <c r="O538" s="120" t="s">
        <v>795</v>
      </c>
      <c r="P538" s="158">
        <v>10673.16</v>
      </c>
      <c r="Q538" s="120" t="s">
        <v>141</v>
      </c>
      <c r="R538" s="120">
        <v>83</v>
      </c>
      <c r="S538" s="155">
        <v>41235</v>
      </c>
      <c r="T538" s="121">
        <v>41249</v>
      </c>
      <c r="U538" s="120" t="s">
        <v>155</v>
      </c>
      <c r="V538" s="120"/>
      <c r="W538" s="124">
        <v>0.1</v>
      </c>
      <c r="X538" s="125">
        <f t="shared" si="36"/>
        <v>88.942999999999998</v>
      </c>
      <c r="Y538" s="126">
        <f t="shared" si="37"/>
        <v>4802.9220000000005</v>
      </c>
      <c r="Z538" s="127"/>
    </row>
    <row r="539" spans="3:26" s="115" customFormat="1" ht="26.25" thickBot="1" x14ac:dyDescent="0.25">
      <c r="C539" s="116">
        <v>520</v>
      </c>
      <c r="D539" s="120">
        <v>1241</v>
      </c>
      <c r="E539" s="138">
        <v>124106</v>
      </c>
      <c r="F539" s="120" t="s">
        <v>37</v>
      </c>
      <c r="G539" s="120" t="s">
        <v>1493</v>
      </c>
      <c r="H539" s="157" t="s">
        <v>1494</v>
      </c>
      <c r="I539" s="120" t="s">
        <v>1489</v>
      </c>
      <c r="J539" s="120" t="s">
        <v>1226</v>
      </c>
      <c r="K539" s="120" t="s">
        <v>1247</v>
      </c>
      <c r="L539" s="120" t="s">
        <v>1490</v>
      </c>
      <c r="M539" s="120">
        <v>1490</v>
      </c>
      <c r="N539" s="121">
        <v>41234</v>
      </c>
      <c r="O539" s="120" t="s">
        <v>795</v>
      </c>
      <c r="P539" s="158">
        <v>10673.16</v>
      </c>
      <c r="Q539" s="120" t="s">
        <v>141</v>
      </c>
      <c r="R539" s="120">
        <v>83</v>
      </c>
      <c r="S539" s="155">
        <v>41235</v>
      </c>
      <c r="T539" s="121">
        <v>41249</v>
      </c>
      <c r="U539" s="120" t="s">
        <v>155</v>
      </c>
      <c r="V539" s="120"/>
      <c r="W539" s="124">
        <v>0.1</v>
      </c>
      <c r="X539" s="125">
        <f t="shared" si="36"/>
        <v>88.942999999999998</v>
      </c>
      <c r="Y539" s="126">
        <f t="shared" si="37"/>
        <v>4802.9220000000005</v>
      </c>
      <c r="Z539" s="127"/>
    </row>
    <row r="540" spans="3:26" s="115" customFormat="1" ht="39" thickTop="1" x14ac:dyDescent="0.2">
      <c r="C540" s="103">
        <v>521</v>
      </c>
      <c r="D540" s="120">
        <v>1244</v>
      </c>
      <c r="E540" s="118">
        <v>124402</v>
      </c>
      <c r="F540" s="119" t="s">
        <v>516</v>
      </c>
      <c r="G540" s="120" t="s">
        <v>1495</v>
      </c>
      <c r="H540" s="120" t="s">
        <v>229</v>
      </c>
      <c r="I540" s="120" t="s">
        <v>518</v>
      </c>
      <c r="J540" s="120" t="s">
        <v>545</v>
      </c>
      <c r="K540" s="120">
        <v>2011</v>
      </c>
      <c r="L540" s="120" t="s">
        <v>1496</v>
      </c>
      <c r="M540" s="120">
        <v>45829</v>
      </c>
      <c r="N540" s="121">
        <v>40707</v>
      </c>
      <c r="O540" s="120" t="s">
        <v>1497</v>
      </c>
      <c r="P540" s="129">
        <v>289929.99</v>
      </c>
      <c r="Q540" s="120" t="s">
        <v>415</v>
      </c>
      <c r="R540" s="120">
        <v>8</v>
      </c>
      <c r="S540" s="155">
        <v>41243</v>
      </c>
      <c r="T540" s="121">
        <v>41249</v>
      </c>
      <c r="U540" s="120" t="s">
        <v>233</v>
      </c>
      <c r="V540" s="120"/>
      <c r="W540" s="124">
        <v>0.2</v>
      </c>
      <c r="X540" s="125">
        <f t="shared" ref="X540:X545" si="40">+P540*0.2/12</f>
        <v>4832.1665000000003</v>
      </c>
      <c r="Y540" s="126">
        <f t="shared" ref="Y540:Y545" si="41">+P540*0.2*4.5</f>
        <v>260936.99100000001</v>
      </c>
      <c r="Z540" s="127"/>
    </row>
    <row r="541" spans="3:26" s="115" customFormat="1" ht="39" thickBot="1" x14ac:dyDescent="0.25">
      <c r="C541" s="116">
        <v>522</v>
      </c>
      <c r="D541" s="120">
        <v>1244</v>
      </c>
      <c r="E541" s="138">
        <v>124402</v>
      </c>
      <c r="F541" s="120" t="s">
        <v>516</v>
      </c>
      <c r="G541" s="120" t="s">
        <v>1498</v>
      </c>
      <c r="H541" s="120" t="s">
        <v>229</v>
      </c>
      <c r="I541" s="120" t="s">
        <v>518</v>
      </c>
      <c r="J541" s="120" t="s">
        <v>545</v>
      </c>
      <c r="K541" s="120">
        <v>2011</v>
      </c>
      <c r="L541" s="120" t="s">
        <v>1499</v>
      </c>
      <c r="M541" s="120">
        <v>45821</v>
      </c>
      <c r="N541" s="121">
        <v>40707</v>
      </c>
      <c r="O541" s="120" t="s">
        <v>1497</v>
      </c>
      <c r="P541" s="129">
        <v>289929.99</v>
      </c>
      <c r="Q541" s="120" t="s">
        <v>415</v>
      </c>
      <c r="R541" s="120">
        <v>8</v>
      </c>
      <c r="S541" s="155">
        <v>41243</v>
      </c>
      <c r="T541" s="121">
        <v>41249</v>
      </c>
      <c r="U541" s="120" t="s">
        <v>233</v>
      </c>
      <c r="V541" s="120"/>
      <c r="W541" s="124">
        <v>0.2</v>
      </c>
      <c r="X541" s="125">
        <f t="shared" si="40"/>
        <v>4832.1665000000003</v>
      </c>
      <c r="Y541" s="126">
        <f t="shared" si="41"/>
        <v>260936.99100000001</v>
      </c>
      <c r="Z541" s="127"/>
    </row>
    <row r="542" spans="3:26" s="115" customFormat="1" ht="39" thickTop="1" x14ac:dyDescent="0.2">
      <c r="C542" s="103">
        <v>523</v>
      </c>
      <c r="D542" s="120">
        <v>1244</v>
      </c>
      <c r="E542" s="118">
        <v>124402</v>
      </c>
      <c r="F542" s="119" t="s">
        <v>516</v>
      </c>
      <c r="G542" s="120" t="s">
        <v>1500</v>
      </c>
      <c r="H542" s="120" t="s">
        <v>229</v>
      </c>
      <c r="I542" s="120" t="s">
        <v>518</v>
      </c>
      <c r="J542" s="120" t="s">
        <v>545</v>
      </c>
      <c r="K542" s="120">
        <v>2011</v>
      </c>
      <c r="L542" s="120" t="s">
        <v>1501</v>
      </c>
      <c r="M542" s="120">
        <v>45849</v>
      </c>
      <c r="N542" s="121">
        <v>40707</v>
      </c>
      <c r="O542" s="120" t="s">
        <v>1497</v>
      </c>
      <c r="P542" s="129">
        <v>289929.99</v>
      </c>
      <c r="Q542" s="120" t="s">
        <v>415</v>
      </c>
      <c r="R542" s="120">
        <v>8</v>
      </c>
      <c r="S542" s="155">
        <v>41243</v>
      </c>
      <c r="T542" s="121">
        <v>41249</v>
      </c>
      <c r="U542" s="120" t="s">
        <v>233</v>
      </c>
      <c r="V542" s="120"/>
      <c r="W542" s="124">
        <v>0.2</v>
      </c>
      <c r="X542" s="125">
        <f t="shared" si="40"/>
        <v>4832.1665000000003</v>
      </c>
      <c r="Y542" s="126">
        <f t="shared" si="41"/>
        <v>260936.99100000001</v>
      </c>
      <c r="Z542" s="127"/>
    </row>
    <row r="543" spans="3:26" s="115" customFormat="1" ht="39" thickBot="1" x14ac:dyDescent="0.25">
      <c r="C543" s="116">
        <v>524</v>
      </c>
      <c r="D543" s="120">
        <v>1244</v>
      </c>
      <c r="E543" s="138">
        <v>124402</v>
      </c>
      <c r="F543" s="120" t="s">
        <v>516</v>
      </c>
      <c r="G543" s="120" t="s">
        <v>1502</v>
      </c>
      <c r="H543" s="120" t="s">
        <v>229</v>
      </c>
      <c r="I543" s="120" t="s">
        <v>518</v>
      </c>
      <c r="J543" s="120" t="s">
        <v>545</v>
      </c>
      <c r="K543" s="120">
        <v>2010</v>
      </c>
      <c r="L543" s="120" t="s">
        <v>1503</v>
      </c>
      <c r="M543" s="120">
        <v>43425</v>
      </c>
      <c r="N543" s="121">
        <v>40346</v>
      </c>
      <c r="O543" s="120" t="s">
        <v>1497</v>
      </c>
      <c r="P543" s="129">
        <v>178296</v>
      </c>
      <c r="Q543" s="120" t="s">
        <v>415</v>
      </c>
      <c r="R543" s="120">
        <v>8</v>
      </c>
      <c r="S543" s="155">
        <v>41243</v>
      </c>
      <c r="T543" s="121">
        <v>41249</v>
      </c>
      <c r="U543" s="120" t="s">
        <v>233</v>
      </c>
      <c r="V543" s="120"/>
      <c r="W543" s="124">
        <v>0.2</v>
      </c>
      <c r="X543" s="125">
        <f t="shared" si="40"/>
        <v>2971.6000000000004</v>
      </c>
      <c r="Y543" s="126">
        <f t="shared" si="41"/>
        <v>160466.40000000002</v>
      </c>
      <c r="Z543" s="127"/>
    </row>
    <row r="544" spans="3:26" s="115" customFormat="1" ht="39" thickTop="1" x14ac:dyDescent="0.2">
      <c r="C544" s="103">
        <v>525</v>
      </c>
      <c r="D544" s="120">
        <v>1244</v>
      </c>
      <c r="E544" s="118">
        <v>124402</v>
      </c>
      <c r="F544" s="119" t="s">
        <v>516</v>
      </c>
      <c r="G544" s="120" t="s">
        <v>1504</v>
      </c>
      <c r="H544" s="120" t="s">
        <v>229</v>
      </c>
      <c r="I544" s="120" t="s">
        <v>518</v>
      </c>
      <c r="J544" s="120" t="s">
        <v>545</v>
      </c>
      <c r="K544" s="120">
        <v>2010</v>
      </c>
      <c r="L544" s="120" t="s">
        <v>1505</v>
      </c>
      <c r="M544" s="120">
        <v>43421</v>
      </c>
      <c r="N544" s="121">
        <v>40346</v>
      </c>
      <c r="O544" s="120" t="s">
        <v>1497</v>
      </c>
      <c r="P544" s="129">
        <v>178296</v>
      </c>
      <c r="Q544" s="120" t="s">
        <v>415</v>
      </c>
      <c r="R544" s="120">
        <v>8</v>
      </c>
      <c r="S544" s="155">
        <v>41243</v>
      </c>
      <c r="T544" s="121">
        <v>41249</v>
      </c>
      <c r="U544" s="120" t="s">
        <v>233</v>
      </c>
      <c r="V544" s="120"/>
      <c r="W544" s="124">
        <v>0.2</v>
      </c>
      <c r="X544" s="125">
        <f t="shared" si="40"/>
        <v>2971.6000000000004</v>
      </c>
      <c r="Y544" s="126">
        <f t="shared" si="41"/>
        <v>160466.40000000002</v>
      </c>
      <c r="Z544" s="127"/>
    </row>
    <row r="545" spans="3:26" s="115" customFormat="1" ht="39" thickBot="1" x14ac:dyDescent="0.25">
      <c r="C545" s="116">
        <v>526</v>
      </c>
      <c r="D545" s="120">
        <v>1244</v>
      </c>
      <c r="E545" s="138">
        <v>124402</v>
      </c>
      <c r="F545" s="119" t="s">
        <v>516</v>
      </c>
      <c r="G545" s="120" t="s">
        <v>1506</v>
      </c>
      <c r="H545" s="120" t="s">
        <v>229</v>
      </c>
      <c r="I545" s="120" t="s">
        <v>518</v>
      </c>
      <c r="J545" s="120" t="s">
        <v>545</v>
      </c>
      <c r="K545" s="120">
        <v>2010</v>
      </c>
      <c r="L545" s="120" t="s">
        <v>1507</v>
      </c>
      <c r="M545" s="120">
        <v>43417</v>
      </c>
      <c r="N545" s="121">
        <v>40346</v>
      </c>
      <c r="O545" s="120" t="s">
        <v>1497</v>
      </c>
      <c r="P545" s="129">
        <v>178293</v>
      </c>
      <c r="Q545" s="120" t="s">
        <v>415</v>
      </c>
      <c r="R545" s="120"/>
      <c r="S545" s="155">
        <v>41243</v>
      </c>
      <c r="T545" s="121">
        <v>41249</v>
      </c>
      <c r="U545" s="120" t="s">
        <v>233</v>
      </c>
      <c r="V545" s="120"/>
      <c r="W545" s="124">
        <v>0.2</v>
      </c>
      <c r="X545" s="125">
        <f t="shared" si="40"/>
        <v>2971.5499999999997</v>
      </c>
      <c r="Y545" s="126">
        <f t="shared" si="41"/>
        <v>160463.69999999998</v>
      </c>
      <c r="Z545" s="127"/>
    </row>
    <row r="546" spans="3:26" s="115" customFormat="1" ht="39" thickTop="1" x14ac:dyDescent="0.2">
      <c r="C546" s="103">
        <v>527</v>
      </c>
      <c r="D546" s="120">
        <v>1245</v>
      </c>
      <c r="E546" s="138">
        <v>124502</v>
      </c>
      <c r="F546" s="120" t="s">
        <v>234</v>
      </c>
      <c r="G546" s="117" t="s">
        <v>1508</v>
      </c>
      <c r="H546" s="120" t="s">
        <v>229</v>
      </c>
      <c r="I546" s="120" t="s">
        <v>1509</v>
      </c>
      <c r="J546" s="120" t="s">
        <v>1510</v>
      </c>
      <c r="K546" s="120" t="s">
        <v>1511</v>
      </c>
      <c r="L546" s="120" t="s">
        <v>1512</v>
      </c>
      <c r="M546" s="120">
        <v>1071</v>
      </c>
      <c r="N546" s="121">
        <v>41230</v>
      </c>
      <c r="O546" s="120" t="s">
        <v>1424</v>
      </c>
      <c r="P546" s="129">
        <v>30594.999999999996</v>
      </c>
      <c r="Q546" s="120" t="s">
        <v>141</v>
      </c>
      <c r="R546" s="120">
        <v>197</v>
      </c>
      <c r="S546" s="155">
        <v>41221</v>
      </c>
      <c r="T546" s="121">
        <v>41249</v>
      </c>
      <c r="U546" s="120" t="s">
        <v>233</v>
      </c>
      <c r="V546" s="120"/>
      <c r="W546" s="124">
        <v>0.1</v>
      </c>
      <c r="X546" s="125">
        <f t="shared" ref="X546:X609" si="42">+P546*0.1/12</f>
        <v>254.95833333333334</v>
      </c>
      <c r="Y546" s="126">
        <f t="shared" ref="Y546:Y609" si="43">+P546*0.1*4.5</f>
        <v>13767.75</v>
      </c>
      <c r="Z546" s="127"/>
    </row>
    <row r="547" spans="3:26" s="115" customFormat="1" ht="39" thickBot="1" x14ac:dyDescent="0.25">
      <c r="C547" s="116">
        <v>528</v>
      </c>
      <c r="D547" s="120">
        <v>1245</v>
      </c>
      <c r="E547" s="138">
        <v>124502</v>
      </c>
      <c r="F547" s="120" t="s">
        <v>234</v>
      </c>
      <c r="G547" s="117" t="s">
        <v>1513</v>
      </c>
      <c r="H547" s="120" t="s">
        <v>229</v>
      </c>
      <c r="I547" s="120" t="s">
        <v>1509</v>
      </c>
      <c r="J547" s="120" t="s">
        <v>1510</v>
      </c>
      <c r="K547" s="120" t="s">
        <v>1511</v>
      </c>
      <c r="L547" s="120" t="s">
        <v>1512</v>
      </c>
      <c r="M547" s="120">
        <v>1071</v>
      </c>
      <c r="N547" s="121">
        <v>41230</v>
      </c>
      <c r="O547" s="120" t="s">
        <v>1424</v>
      </c>
      <c r="P547" s="129">
        <v>30594.999999999996</v>
      </c>
      <c r="Q547" s="120" t="s">
        <v>141</v>
      </c>
      <c r="R547" s="120">
        <v>197</v>
      </c>
      <c r="S547" s="155">
        <v>41221</v>
      </c>
      <c r="T547" s="121">
        <v>41249</v>
      </c>
      <c r="U547" s="120" t="s">
        <v>233</v>
      </c>
      <c r="V547" s="120"/>
      <c r="W547" s="124">
        <v>0.1</v>
      </c>
      <c r="X547" s="125">
        <f t="shared" si="42"/>
        <v>254.95833333333334</v>
      </c>
      <c r="Y547" s="126">
        <f t="shared" si="43"/>
        <v>13767.75</v>
      </c>
      <c r="Z547" s="127"/>
    </row>
    <row r="548" spans="3:26" s="115" customFormat="1" ht="39" thickTop="1" x14ac:dyDescent="0.2">
      <c r="C548" s="103">
        <v>529</v>
      </c>
      <c r="D548" s="120">
        <v>1245</v>
      </c>
      <c r="E548" s="138">
        <v>124502</v>
      </c>
      <c r="F548" s="120" t="s">
        <v>234</v>
      </c>
      <c r="G548" s="117" t="s">
        <v>1514</v>
      </c>
      <c r="H548" s="120" t="s">
        <v>229</v>
      </c>
      <c r="I548" s="120" t="s">
        <v>1509</v>
      </c>
      <c r="J548" s="120" t="s">
        <v>1510</v>
      </c>
      <c r="K548" s="120" t="s">
        <v>1511</v>
      </c>
      <c r="L548" s="120" t="s">
        <v>1512</v>
      </c>
      <c r="M548" s="120">
        <v>1071</v>
      </c>
      <c r="N548" s="121">
        <v>41230</v>
      </c>
      <c r="O548" s="120" t="s">
        <v>1424</v>
      </c>
      <c r="P548" s="129">
        <v>30594.999999999996</v>
      </c>
      <c r="Q548" s="120" t="s">
        <v>141</v>
      </c>
      <c r="R548" s="120">
        <v>197</v>
      </c>
      <c r="S548" s="155">
        <v>41221</v>
      </c>
      <c r="T548" s="121">
        <v>41249</v>
      </c>
      <c r="U548" s="120" t="s">
        <v>233</v>
      </c>
      <c r="V548" s="120"/>
      <c r="W548" s="124">
        <v>0.1</v>
      </c>
      <c r="X548" s="125">
        <f t="shared" si="42"/>
        <v>254.95833333333334</v>
      </c>
      <c r="Y548" s="126">
        <f t="shared" si="43"/>
        <v>13767.75</v>
      </c>
      <c r="Z548" s="127"/>
    </row>
    <row r="549" spans="3:26" s="115" customFormat="1" ht="39" thickBot="1" x14ac:dyDescent="0.25">
      <c r="C549" s="116">
        <v>530</v>
      </c>
      <c r="D549" s="120">
        <v>1245</v>
      </c>
      <c r="E549" s="138">
        <v>124502</v>
      </c>
      <c r="F549" s="120" t="s">
        <v>234</v>
      </c>
      <c r="G549" s="117" t="s">
        <v>1515</v>
      </c>
      <c r="H549" s="120" t="s">
        <v>229</v>
      </c>
      <c r="I549" s="120" t="s">
        <v>1509</v>
      </c>
      <c r="J549" s="120" t="s">
        <v>1510</v>
      </c>
      <c r="K549" s="120" t="s">
        <v>1511</v>
      </c>
      <c r="L549" s="120" t="s">
        <v>1512</v>
      </c>
      <c r="M549" s="120">
        <v>1071</v>
      </c>
      <c r="N549" s="121">
        <v>41230</v>
      </c>
      <c r="O549" s="120" t="s">
        <v>1424</v>
      </c>
      <c r="P549" s="129">
        <v>30594.999999999996</v>
      </c>
      <c r="Q549" s="120" t="s">
        <v>141</v>
      </c>
      <c r="R549" s="120">
        <v>197</v>
      </c>
      <c r="S549" s="155">
        <v>41221</v>
      </c>
      <c r="T549" s="121">
        <v>41249</v>
      </c>
      <c r="U549" s="120" t="s">
        <v>233</v>
      </c>
      <c r="V549" s="120"/>
      <c r="W549" s="124">
        <v>0.1</v>
      </c>
      <c r="X549" s="125">
        <f t="shared" si="42"/>
        <v>254.95833333333334</v>
      </c>
      <c r="Y549" s="126">
        <f t="shared" si="43"/>
        <v>13767.75</v>
      </c>
      <c r="Z549" s="127"/>
    </row>
    <row r="550" spans="3:26" s="115" customFormat="1" ht="39" thickTop="1" x14ac:dyDescent="0.2">
      <c r="C550" s="103">
        <v>531</v>
      </c>
      <c r="D550" s="120">
        <v>1245</v>
      </c>
      <c r="E550" s="138">
        <v>124502</v>
      </c>
      <c r="F550" s="120" t="s">
        <v>234</v>
      </c>
      <c r="G550" s="117" t="s">
        <v>1516</v>
      </c>
      <c r="H550" s="120" t="s">
        <v>229</v>
      </c>
      <c r="I550" s="120" t="s">
        <v>1509</v>
      </c>
      <c r="J550" s="120" t="s">
        <v>1510</v>
      </c>
      <c r="K550" s="120" t="s">
        <v>1511</v>
      </c>
      <c r="L550" s="120" t="s">
        <v>1512</v>
      </c>
      <c r="M550" s="120">
        <v>1071</v>
      </c>
      <c r="N550" s="121">
        <v>41230</v>
      </c>
      <c r="O550" s="120" t="s">
        <v>1424</v>
      </c>
      <c r="P550" s="129">
        <v>30594.999999999996</v>
      </c>
      <c r="Q550" s="120" t="s">
        <v>141</v>
      </c>
      <c r="R550" s="120">
        <v>197</v>
      </c>
      <c r="S550" s="155">
        <v>41221</v>
      </c>
      <c r="T550" s="121">
        <v>41249</v>
      </c>
      <c r="U550" s="120" t="s">
        <v>233</v>
      </c>
      <c r="V550" s="120"/>
      <c r="W550" s="124">
        <v>0.1</v>
      </c>
      <c r="X550" s="125">
        <f t="shared" si="42"/>
        <v>254.95833333333334</v>
      </c>
      <c r="Y550" s="126">
        <f t="shared" si="43"/>
        <v>13767.75</v>
      </c>
      <c r="Z550" s="127"/>
    </row>
    <row r="551" spans="3:26" s="115" customFormat="1" ht="39" thickBot="1" x14ac:dyDescent="0.25">
      <c r="C551" s="116">
        <v>532</v>
      </c>
      <c r="D551" s="120">
        <v>1245</v>
      </c>
      <c r="E551" s="138">
        <v>124502</v>
      </c>
      <c r="F551" s="120" t="s">
        <v>234</v>
      </c>
      <c r="G551" s="117" t="s">
        <v>1517</v>
      </c>
      <c r="H551" s="120" t="s">
        <v>229</v>
      </c>
      <c r="I551" s="120" t="s">
        <v>1509</v>
      </c>
      <c r="J551" s="120" t="s">
        <v>1510</v>
      </c>
      <c r="K551" s="120" t="s">
        <v>1511</v>
      </c>
      <c r="L551" s="120" t="s">
        <v>1512</v>
      </c>
      <c r="M551" s="120">
        <v>1071</v>
      </c>
      <c r="N551" s="121">
        <v>41230</v>
      </c>
      <c r="O551" s="120" t="s">
        <v>1424</v>
      </c>
      <c r="P551" s="129">
        <v>30594.999999999996</v>
      </c>
      <c r="Q551" s="120" t="s">
        <v>141</v>
      </c>
      <c r="R551" s="120">
        <v>197</v>
      </c>
      <c r="S551" s="155">
        <v>41221</v>
      </c>
      <c r="T551" s="121">
        <v>41249</v>
      </c>
      <c r="U551" s="120" t="s">
        <v>233</v>
      </c>
      <c r="V551" s="120"/>
      <c r="W551" s="124">
        <v>0.1</v>
      </c>
      <c r="X551" s="125">
        <f t="shared" si="42"/>
        <v>254.95833333333334</v>
      </c>
      <c r="Y551" s="126">
        <f t="shared" si="43"/>
        <v>13767.75</v>
      </c>
      <c r="Z551" s="127"/>
    </row>
    <row r="552" spans="3:26" s="115" customFormat="1" ht="39" thickTop="1" x14ac:dyDescent="0.2">
      <c r="C552" s="103">
        <v>533</v>
      </c>
      <c r="D552" s="120">
        <v>1245</v>
      </c>
      <c r="E552" s="138">
        <v>124502</v>
      </c>
      <c r="F552" s="120" t="s">
        <v>234</v>
      </c>
      <c r="G552" s="117" t="s">
        <v>1518</v>
      </c>
      <c r="H552" s="120" t="s">
        <v>229</v>
      </c>
      <c r="I552" s="120" t="s">
        <v>1509</v>
      </c>
      <c r="J552" s="120" t="s">
        <v>1510</v>
      </c>
      <c r="K552" s="120" t="s">
        <v>1511</v>
      </c>
      <c r="L552" s="120" t="s">
        <v>1512</v>
      </c>
      <c r="M552" s="120">
        <v>1071</v>
      </c>
      <c r="N552" s="121">
        <v>41230</v>
      </c>
      <c r="O552" s="120" t="s">
        <v>1424</v>
      </c>
      <c r="P552" s="129">
        <v>30594.999999999996</v>
      </c>
      <c r="Q552" s="120" t="s">
        <v>141</v>
      </c>
      <c r="R552" s="120">
        <v>197</v>
      </c>
      <c r="S552" s="155">
        <v>41221</v>
      </c>
      <c r="T552" s="121">
        <v>41249</v>
      </c>
      <c r="U552" s="120" t="s">
        <v>233</v>
      </c>
      <c r="V552" s="120"/>
      <c r="W552" s="124">
        <v>0.1</v>
      </c>
      <c r="X552" s="125">
        <f t="shared" si="42"/>
        <v>254.95833333333334</v>
      </c>
      <c r="Y552" s="126">
        <f t="shared" si="43"/>
        <v>13767.75</v>
      </c>
      <c r="Z552" s="127"/>
    </row>
    <row r="553" spans="3:26" s="115" customFormat="1" ht="39" thickBot="1" x14ac:dyDescent="0.25">
      <c r="C553" s="116">
        <v>534</v>
      </c>
      <c r="D553" s="120">
        <v>1245</v>
      </c>
      <c r="E553" s="138">
        <v>124502</v>
      </c>
      <c r="F553" s="120" t="s">
        <v>234</v>
      </c>
      <c r="G553" s="117" t="s">
        <v>1519</v>
      </c>
      <c r="H553" s="120" t="s">
        <v>754</v>
      </c>
      <c r="I553" s="120" t="s">
        <v>1422</v>
      </c>
      <c r="J553" s="120" t="s">
        <v>1520</v>
      </c>
      <c r="K553" s="120" t="s">
        <v>1521</v>
      </c>
      <c r="L553" s="120"/>
      <c r="M553" s="120">
        <v>1071</v>
      </c>
      <c r="N553" s="121">
        <v>41230</v>
      </c>
      <c r="O553" s="120" t="s">
        <v>1424</v>
      </c>
      <c r="P553" s="129">
        <v>7250</v>
      </c>
      <c r="Q553" s="120" t="s">
        <v>141</v>
      </c>
      <c r="R553" s="120">
        <v>197</v>
      </c>
      <c r="S553" s="155">
        <v>41221</v>
      </c>
      <c r="T553" s="121">
        <v>41249</v>
      </c>
      <c r="U553" s="120" t="s">
        <v>233</v>
      </c>
      <c r="V553" s="120"/>
      <c r="W553" s="124">
        <v>0.1</v>
      </c>
      <c r="X553" s="125">
        <f t="shared" si="42"/>
        <v>60.416666666666664</v>
      </c>
      <c r="Y553" s="126">
        <f t="shared" si="43"/>
        <v>3262.5</v>
      </c>
      <c r="Z553" s="127"/>
    </row>
    <row r="554" spans="3:26" s="115" customFormat="1" ht="51.75" thickTop="1" x14ac:dyDescent="0.2">
      <c r="C554" s="103">
        <v>535</v>
      </c>
      <c r="D554" s="120">
        <v>1241</v>
      </c>
      <c r="E554" s="138">
        <v>124106</v>
      </c>
      <c r="F554" s="120" t="s">
        <v>37</v>
      </c>
      <c r="G554" s="120" t="s">
        <v>1522</v>
      </c>
      <c r="H554" s="120" t="s">
        <v>229</v>
      </c>
      <c r="I554" s="120" t="s">
        <v>1523</v>
      </c>
      <c r="J554" s="120" t="s">
        <v>1524</v>
      </c>
      <c r="K554" s="120" t="s">
        <v>1525</v>
      </c>
      <c r="L554" s="120"/>
      <c r="M554" s="120" t="s">
        <v>1526</v>
      </c>
      <c r="N554" s="159">
        <v>41288</v>
      </c>
      <c r="O554" s="120" t="s">
        <v>1524</v>
      </c>
      <c r="P554" s="142">
        <v>15680.88</v>
      </c>
      <c r="Q554" s="120" t="s">
        <v>1527</v>
      </c>
      <c r="R554" s="123">
        <v>20</v>
      </c>
      <c r="S554" s="159">
        <v>41289</v>
      </c>
      <c r="T554" s="159">
        <v>41289</v>
      </c>
      <c r="U554" s="120" t="s">
        <v>233</v>
      </c>
      <c r="V554" s="120"/>
      <c r="W554" s="124">
        <v>0.1</v>
      </c>
      <c r="X554" s="125">
        <f t="shared" si="42"/>
        <v>130.67400000000001</v>
      </c>
      <c r="Y554" s="126">
        <f t="shared" si="43"/>
        <v>7056.3959999999997</v>
      </c>
      <c r="Z554" s="127"/>
    </row>
    <row r="555" spans="3:26" s="115" customFormat="1" ht="39" thickBot="1" x14ac:dyDescent="0.25">
      <c r="C555" s="116">
        <v>536</v>
      </c>
      <c r="D555" s="156">
        <v>1241</v>
      </c>
      <c r="E555" s="138">
        <v>124106</v>
      </c>
      <c r="F555" s="120" t="s">
        <v>37</v>
      </c>
      <c r="G555" s="156" t="s">
        <v>1528</v>
      </c>
      <c r="H555" s="120" t="s">
        <v>317</v>
      </c>
      <c r="I555" s="156" t="s">
        <v>1529</v>
      </c>
      <c r="J555" s="156" t="s">
        <v>1524</v>
      </c>
      <c r="K555" s="156" t="s">
        <v>1219</v>
      </c>
      <c r="L555" s="156"/>
      <c r="M555" s="156" t="s">
        <v>1526</v>
      </c>
      <c r="N555" s="160">
        <v>41288</v>
      </c>
      <c r="O555" s="156" t="s">
        <v>1524</v>
      </c>
      <c r="P555" s="161">
        <v>7466.9199999999992</v>
      </c>
      <c r="Q555" s="156" t="s">
        <v>1527</v>
      </c>
      <c r="R555" s="156">
        <v>20</v>
      </c>
      <c r="S555" s="160">
        <v>41289</v>
      </c>
      <c r="T555" s="160">
        <v>41289</v>
      </c>
      <c r="U555" s="120" t="s">
        <v>233</v>
      </c>
      <c r="V555" s="120"/>
      <c r="W555" s="124">
        <v>0.1</v>
      </c>
      <c r="X555" s="125">
        <f t="shared" si="42"/>
        <v>62.224333333333334</v>
      </c>
      <c r="Y555" s="126">
        <f t="shared" si="43"/>
        <v>3360.114</v>
      </c>
      <c r="Z555" s="127"/>
    </row>
    <row r="556" spans="3:26" s="115" customFormat="1" ht="51.75" thickTop="1" x14ac:dyDescent="0.2">
      <c r="C556" s="103">
        <v>537</v>
      </c>
      <c r="D556" s="156">
        <v>1241</v>
      </c>
      <c r="E556" s="138">
        <v>124106</v>
      </c>
      <c r="F556" s="120" t="s">
        <v>37</v>
      </c>
      <c r="G556" s="156" t="s">
        <v>1530</v>
      </c>
      <c r="H556" s="120" t="s">
        <v>229</v>
      </c>
      <c r="I556" s="156" t="s">
        <v>1531</v>
      </c>
      <c r="J556" s="156" t="s">
        <v>1524</v>
      </c>
      <c r="K556" s="156" t="s">
        <v>1241</v>
      </c>
      <c r="L556" s="156"/>
      <c r="M556" s="156" t="s">
        <v>1526</v>
      </c>
      <c r="N556" s="160">
        <v>41288</v>
      </c>
      <c r="O556" s="156" t="s">
        <v>1524</v>
      </c>
      <c r="P556" s="161">
        <v>3442.8799999999997</v>
      </c>
      <c r="Q556" s="156" t="s">
        <v>1527</v>
      </c>
      <c r="R556" s="156">
        <v>20</v>
      </c>
      <c r="S556" s="160">
        <v>41289</v>
      </c>
      <c r="T556" s="160">
        <v>41289</v>
      </c>
      <c r="U556" s="156" t="s">
        <v>233</v>
      </c>
      <c r="V556" s="156"/>
      <c r="W556" s="124">
        <v>0.1</v>
      </c>
      <c r="X556" s="125">
        <f t="shared" si="42"/>
        <v>28.690666666666669</v>
      </c>
      <c r="Y556" s="126">
        <f t="shared" si="43"/>
        <v>1549.296</v>
      </c>
      <c r="Z556" s="127"/>
    </row>
    <row r="557" spans="3:26" s="115" customFormat="1" ht="51.75" thickBot="1" x14ac:dyDescent="0.25">
      <c r="C557" s="116">
        <v>538</v>
      </c>
      <c r="D557" s="156">
        <v>1241</v>
      </c>
      <c r="E557" s="138">
        <v>124106</v>
      </c>
      <c r="F557" s="120" t="s">
        <v>37</v>
      </c>
      <c r="G557" s="156" t="s">
        <v>1532</v>
      </c>
      <c r="H557" s="120" t="s">
        <v>229</v>
      </c>
      <c r="I557" s="156" t="s">
        <v>1531</v>
      </c>
      <c r="J557" s="156" t="s">
        <v>1524</v>
      </c>
      <c r="K557" s="156" t="s">
        <v>1241</v>
      </c>
      <c r="L557" s="156"/>
      <c r="M557" s="156" t="s">
        <v>1526</v>
      </c>
      <c r="N557" s="160">
        <v>41288</v>
      </c>
      <c r="O557" s="156" t="s">
        <v>1524</v>
      </c>
      <c r="P557" s="161">
        <v>3442.8799999999997</v>
      </c>
      <c r="Q557" s="156" t="s">
        <v>1527</v>
      </c>
      <c r="R557" s="156">
        <v>20</v>
      </c>
      <c r="S557" s="160">
        <v>41289</v>
      </c>
      <c r="T557" s="160">
        <v>41289</v>
      </c>
      <c r="U557" s="156" t="s">
        <v>233</v>
      </c>
      <c r="V557" s="156"/>
      <c r="W557" s="124">
        <v>0.1</v>
      </c>
      <c r="X557" s="125">
        <f t="shared" si="42"/>
        <v>28.690666666666669</v>
      </c>
      <c r="Y557" s="126">
        <f t="shared" si="43"/>
        <v>1549.296</v>
      </c>
      <c r="Z557" s="127"/>
    </row>
    <row r="558" spans="3:26" s="115" customFormat="1" ht="51.75" thickTop="1" x14ac:dyDescent="0.2">
      <c r="C558" s="103">
        <v>539</v>
      </c>
      <c r="D558" s="156">
        <v>1241</v>
      </c>
      <c r="E558" s="138">
        <v>124106</v>
      </c>
      <c r="F558" s="120" t="s">
        <v>37</v>
      </c>
      <c r="G558" s="156" t="s">
        <v>1533</v>
      </c>
      <c r="H558" s="120" t="s">
        <v>229</v>
      </c>
      <c r="I558" s="156" t="s">
        <v>1531</v>
      </c>
      <c r="J558" s="156" t="s">
        <v>1524</v>
      </c>
      <c r="K558" s="156" t="s">
        <v>1241</v>
      </c>
      <c r="L558" s="156"/>
      <c r="M558" s="156" t="s">
        <v>1526</v>
      </c>
      <c r="N558" s="160">
        <v>41288</v>
      </c>
      <c r="O558" s="156" t="s">
        <v>1524</v>
      </c>
      <c r="P558" s="161">
        <v>3442.8799999999997</v>
      </c>
      <c r="Q558" s="156" t="s">
        <v>1527</v>
      </c>
      <c r="R558" s="156">
        <v>20</v>
      </c>
      <c r="S558" s="160">
        <v>41289</v>
      </c>
      <c r="T558" s="160">
        <v>41289</v>
      </c>
      <c r="U558" s="156" t="s">
        <v>233</v>
      </c>
      <c r="V558" s="156"/>
      <c r="W558" s="124">
        <v>0.1</v>
      </c>
      <c r="X558" s="125">
        <f t="shared" si="42"/>
        <v>28.690666666666669</v>
      </c>
      <c r="Y558" s="126">
        <f t="shared" si="43"/>
        <v>1549.296</v>
      </c>
      <c r="Z558" s="127"/>
    </row>
    <row r="559" spans="3:26" s="115" customFormat="1" ht="51.75" thickBot="1" x14ac:dyDescent="0.25">
      <c r="C559" s="116">
        <v>540</v>
      </c>
      <c r="D559" s="156">
        <v>1241</v>
      </c>
      <c r="E559" s="138">
        <v>124106</v>
      </c>
      <c r="F559" s="120" t="s">
        <v>37</v>
      </c>
      <c r="G559" s="156" t="s">
        <v>1534</v>
      </c>
      <c r="H559" s="120" t="s">
        <v>229</v>
      </c>
      <c r="I559" s="156" t="s">
        <v>1531</v>
      </c>
      <c r="J559" s="156" t="s">
        <v>1524</v>
      </c>
      <c r="K559" s="156" t="s">
        <v>1241</v>
      </c>
      <c r="L559" s="156"/>
      <c r="M559" s="156" t="s">
        <v>1526</v>
      </c>
      <c r="N559" s="160">
        <v>41288</v>
      </c>
      <c r="O559" s="156" t="s">
        <v>1524</v>
      </c>
      <c r="P559" s="161">
        <v>3442.8799999999997</v>
      </c>
      <c r="Q559" s="156" t="s">
        <v>1527</v>
      </c>
      <c r="R559" s="156">
        <v>20</v>
      </c>
      <c r="S559" s="160">
        <v>41289</v>
      </c>
      <c r="T559" s="160">
        <v>41289</v>
      </c>
      <c r="U559" s="156" t="s">
        <v>233</v>
      </c>
      <c r="V559" s="156"/>
      <c r="W559" s="124">
        <v>0.1</v>
      </c>
      <c r="X559" s="125">
        <f t="shared" si="42"/>
        <v>28.690666666666669</v>
      </c>
      <c r="Y559" s="126">
        <f t="shared" si="43"/>
        <v>1549.296</v>
      </c>
      <c r="Z559" s="127"/>
    </row>
    <row r="560" spans="3:26" s="115" customFormat="1" ht="51.75" thickTop="1" x14ac:dyDescent="0.2">
      <c r="C560" s="103">
        <v>541</v>
      </c>
      <c r="D560" s="156">
        <v>1241</v>
      </c>
      <c r="E560" s="138">
        <v>124106</v>
      </c>
      <c r="F560" s="120" t="s">
        <v>37</v>
      </c>
      <c r="G560" s="156" t="s">
        <v>1535</v>
      </c>
      <c r="H560" s="120" t="s">
        <v>229</v>
      </c>
      <c r="I560" s="156" t="s">
        <v>1531</v>
      </c>
      <c r="J560" s="156" t="s">
        <v>1524</v>
      </c>
      <c r="K560" s="156" t="s">
        <v>1241</v>
      </c>
      <c r="L560" s="156"/>
      <c r="M560" s="156" t="s">
        <v>1526</v>
      </c>
      <c r="N560" s="160">
        <v>41288</v>
      </c>
      <c r="O560" s="156" t="s">
        <v>1524</v>
      </c>
      <c r="P560" s="161">
        <v>3442.8799999999997</v>
      </c>
      <c r="Q560" s="156" t="s">
        <v>1527</v>
      </c>
      <c r="R560" s="156">
        <v>20</v>
      </c>
      <c r="S560" s="160">
        <v>41289</v>
      </c>
      <c r="T560" s="160">
        <v>41289</v>
      </c>
      <c r="U560" s="156" t="s">
        <v>233</v>
      </c>
      <c r="V560" s="156"/>
      <c r="W560" s="124">
        <v>0.1</v>
      </c>
      <c r="X560" s="125">
        <f t="shared" si="42"/>
        <v>28.690666666666669</v>
      </c>
      <c r="Y560" s="126">
        <f t="shared" si="43"/>
        <v>1549.296</v>
      </c>
      <c r="Z560" s="127"/>
    </row>
    <row r="561" spans="3:26" s="115" customFormat="1" ht="51.75" thickBot="1" x14ac:dyDescent="0.25">
      <c r="C561" s="116">
        <v>542</v>
      </c>
      <c r="D561" s="156">
        <v>1241</v>
      </c>
      <c r="E561" s="138">
        <v>124106</v>
      </c>
      <c r="F561" s="120" t="s">
        <v>37</v>
      </c>
      <c r="G561" s="156" t="s">
        <v>1536</v>
      </c>
      <c r="H561" s="120" t="s">
        <v>229</v>
      </c>
      <c r="I561" s="156" t="s">
        <v>1531</v>
      </c>
      <c r="J561" s="156" t="s">
        <v>1524</v>
      </c>
      <c r="K561" s="156" t="s">
        <v>1241</v>
      </c>
      <c r="L561" s="156"/>
      <c r="M561" s="156" t="s">
        <v>1526</v>
      </c>
      <c r="N561" s="160">
        <v>41288</v>
      </c>
      <c r="O561" s="156" t="s">
        <v>1524</v>
      </c>
      <c r="P561" s="161">
        <v>3442.8799999999997</v>
      </c>
      <c r="Q561" s="156" t="s">
        <v>1527</v>
      </c>
      <c r="R561" s="156">
        <v>20</v>
      </c>
      <c r="S561" s="160">
        <v>41289</v>
      </c>
      <c r="T561" s="160">
        <v>41289</v>
      </c>
      <c r="U561" s="156" t="s">
        <v>233</v>
      </c>
      <c r="V561" s="156"/>
      <c r="W561" s="124">
        <v>0.1</v>
      </c>
      <c r="X561" s="125">
        <f t="shared" si="42"/>
        <v>28.690666666666669</v>
      </c>
      <c r="Y561" s="126">
        <f t="shared" si="43"/>
        <v>1549.296</v>
      </c>
      <c r="Z561" s="127"/>
    </row>
    <row r="562" spans="3:26" s="115" customFormat="1" ht="51.75" thickTop="1" x14ac:dyDescent="0.2">
      <c r="C562" s="103">
        <v>543</v>
      </c>
      <c r="D562" s="156">
        <v>1241</v>
      </c>
      <c r="E562" s="138">
        <v>124106</v>
      </c>
      <c r="F562" s="120" t="s">
        <v>37</v>
      </c>
      <c r="G562" s="156" t="s">
        <v>1537</v>
      </c>
      <c r="H562" s="120" t="s">
        <v>229</v>
      </c>
      <c r="I562" s="156" t="s">
        <v>1531</v>
      </c>
      <c r="J562" s="156" t="s">
        <v>1524</v>
      </c>
      <c r="K562" s="156" t="s">
        <v>1241</v>
      </c>
      <c r="L562" s="156"/>
      <c r="M562" s="156" t="s">
        <v>1526</v>
      </c>
      <c r="N562" s="160">
        <v>41288</v>
      </c>
      <c r="O562" s="156" t="s">
        <v>1524</v>
      </c>
      <c r="P562" s="161">
        <v>3442.8799999999997</v>
      </c>
      <c r="Q562" s="156" t="s">
        <v>1527</v>
      </c>
      <c r="R562" s="156">
        <v>20</v>
      </c>
      <c r="S562" s="160">
        <v>41289</v>
      </c>
      <c r="T562" s="160">
        <v>41289</v>
      </c>
      <c r="U562" s="156" t="s">
        <v>233</v>
      </c>
      <c r="V562" s="156"/>
      <c r="W562" s="124">
        <v>0.1</v>
      </c>
      <c r="X562" s="125">
        <f t="shared" si="42"/>
        <v>28.690666666666669</v>
      </c>
      <c r="Y562" s="126">
        <f t="shared" si="43"/>
        <v>1549.296</v>
      </c>
      <c r="Z562" s="127"/>
    </row>
    <row r="563" spans="3:26" s="115" customFormat="1" ht="51.75" thickBot="1" x14ac:dyDescent="0.25">
      <c r="C563" s="116">
        <v>544</v>
      </c>
      <c r="D563" s="156">
        <v>1241</v>
      </c>
      <c r="E563" s="138">
        <v>124106</v>
      </c>
      <c r="F563" s="120" t="s">
        <v>37</v>
      </c>
      <c r="G563" s="156" t="s">
        <v>1538</v>
      </c>
      <c r="H563" s="120" t="s">
        <v>229</v>
      </c>
      <c r="I563" s="156" t="s">
        <v>1531</v>
      </c>
      <c r="J563" s="156" t="s">
        <v>1524</v>
      </c>
      <c r="K563" s="156" t="s">
        <v>1241</v>
      </c>
      <c r="L563" s="156"/>
      <c r="M563" s="156" t="s">
        <v>1526</v>
      </c>
      <c r="N563" s="160">
        <v>41288</v>
      </c>
      <c r="O563" s="156" t="s">
        <v>1524</v>
      </c>
      <c r="P563" s="161">
        <v>3442.8799999999997</v>
      </c>
      <c r="Q563" s="156" t="s">
        <v>1527</v>
      </c>
      <c r="R563" s="156">
        <v>20</v>
      </c>
      <c r="S563" s="160">
        <v>41289</v>
      </c>
      <c r="T563" s="160">
        <v>41289</v>
      </c>
      <c r="U563" s="156" t="s">
        <v>233</v>
      </c>
      <c r="V563" s="156"/>
      <c r="W563" s="124">
        <v>0.1</v>
      </c>
      <c r="X563" s="125">
        <f t="shared" si="42"/>
        <v>28.690666666666669</v>
      </c>
      <c r="Y563" s="126">
        <f t="shared" si="43"/>
        <v>1549.296</v>
      </c>
      <c r="Z563" s="127"/>
    </row>
    <row r="564" spans="3:26" s="115" customFormat="1" ht="51.75" thickTop="1" x14ac:dyDescent="0.2">
      <c r="C564" s="103">
        <v>545</v>
      </c>
      <c r="D564" s="156">
        <v>1241</v>
      </c>
      <c r="E564" s="138">
        <v>124106</v>
      </c>
      <c r="F564" s="120" t="s">
        <v>37</v>
      </c>
      <c r="G564" s="156" t="s">
        <v>1539</v>
      </c>
      <c r="H564" s="120" t="s">
        <v>229</v>
      </c>
      <c r="I564" s="156" t="s">
        <v>1531</v>
      </c>
      <c r="J564" s="156" t="s">
        <v>1524</v>
      </c>
      <c r="K564" s="156" t="s">
        <v>1241</v>
      </c>
      <c r="L564" s="156"/>
      <c r="M564" s="156" t="s">
        <v>1526</v>
      </c>
      <c r="N564" s="160">
        <v>41288</v>
      </c>
      <c r="O564" s="156" t="s">
        <v>1524</v>
      </c>
      <c r="P564" s="161">
        <v>3442.8799999999997</v>
      </c>
      <c r="Q564" s="156" t="s">
        <v>1527</v>
      </c>
      <c r="R564" s="156">
        <v>20</v>
      </c>
      <c r="S564" s="160">
        <v>41289</v>
      </c>
      <c r="T564" s="160">
        <v>41289</v>
      </c>
      <c r="U564" s="156" t="s">
        <v>233</v>
      </c>
      <c r="V564" s="156"/>
      <c r="W564" s="124">
        <v>0.1</v>
      </c>
      <c r="X564" s="125">
        <f t="shared" si="42"/>
        <v>28.690666666666669</v>
      </c>
      <c r="Y564" s="126">
        <f t="shared" si="43"/>
        <v>1549.296</v>
      </c>
      <c r="Z564" s="127"/>
    </row>
    <row r="565" spans="3:26" s="115" customFormat="1" ht="51.75" thickBot="1" x14ac:dyDescent="0.25">
      <c r="C565" s="116">
        <v>546</v>
      </c>
      <c r="D565" s="156">
        <v>1241</v>
      </c>
      <c r="E565" s="138">
        <v>124106</v>
      </c>
      <c r="F565" s="120" t="s">
        <v>37</v>
      </c>
      <c r="G565" s="156" t="s">
        <v>1540</v>
      </c>
      <c r="H565" s="120" t="s">
        <v>229</v>
      </c>
      <c r="I565" s="156" t="s">
        <v>1531</v>
      </c>
      <c r="J565" s="156" t="s">
        <v>1524</v>
      </c>
      <c r="K565" s="156" t="s">
        <v>1241</v>
      </c>
      <c r="L565" s="156"/>
      <c r="M565" s="156" t="s">
        <v>1526</v>
      </c>
      <c r="N565" s="160">
        <v>41288</v>
      </c>
      <c r="O565" s="156" t="s">
        <v>1524</v>
      </c>
      <c r="P565" s="161">
        <v>3442.8799999999997</v>
      </c>
      <c r="Q565" s="156" t="s">
        <v>1527</v>
      </c>
      <c r="R565" s="156">
        <v>20</v>
      </c>
      <c r="S565" s="160">
        <v>41289</v>
      </c>
      <c r="T565" s="160">
        <v>41289</v>
      </c>
      <c r="U565" s="156" t="s">
        <v>233</v>
      </c>
      <c r="V565" s="156"/>
      <c r="W565" s="124">
        <v>0.1</v>
      </c>
      <c r="X565" s="125">
        <f t="shared" si="42"/>
        <v>28.690666666666669</v>
      </c>
      <c r="Y565" s="126">
        <f t="shared" si="43"/>
        <v>1549.296</v>
      </c>
      <c r="Z565" s="127"/>
    </row>
    <row r="566" spans="3:26" s="115" customFormat="1" ht="51.75" thickTop="1" x14ac:dyDescent="0.2">
      <c r="C566" s="103">
        <v>547</v>
      </c>
      <c r="D566" s="156">
        <v>1241</v>
      </c>
      <c r="E566" s="138">
        <v>124106</v>
      </c>
      <c r="F566" s="120" t="s">
        <v>37</v>
      </c>
      <c r="G566" s="156" t="s">
        <v>1541</v>
      </c>
      <c r="H566" s="120" t="s">
        <v>229</v>
      </c>
      <c r="I566" s="156" t="s">
        <v>1531</v>
      </c>
      <c r="J566" s="156" t="s">
        <v>1524</v>
      </c>
      <c r="K566" s="156" t="s">
        <v>1241</v>
      </c>
      <c r="L566" s="156"/>
      <c r="M566" s="156" t="s">
        <v>1526</v>
      </c>
      <c r="N566" s="160">
        <v>41288</v>
      </c>
      <c r="O566" s="156" t="s">
        <v>1524</v>
      </c>
      <c r="P566" s="161">
        <v>3442.8799999999997</v>
      </c>
      <c r="Q566" s="156" t="s">
        <v>1527</v>
      </c>
      <c r="R566" s="156">
        <v>20</v>
      </c>
      <c r="S566" s="160">
        <v>41289</v>
      </c>
      <c r="T566" s="160">
        <v>41289</v>
      </c>
      <c r="U566" s="156" t="s">
        <v>233</v>
      </c>
      <c r="V566" s="156"/>
      <c r="W566" s="124">
        <v>0.1</v>
      </c>
      <c r="X566" s="125">
        <f t="shared" si="42"/>
        <v>28.690666666666669</v>
      </c>
      <c r="Y566" s="126">
        <f t="shared" si="43"/>
        <v>1549.296</v>
      </c>
      <c r="Z566" s="127"/>
    </row>
    <row r="567" spans="3:26" s="115" customFormat="1" ht="51.75" thickBot="1" x14ac:dyDescent="0.25">
      <c r="C567" s="116">
        <v>548</v>
      </c>
      <c r="D567" s="156">
        <v>1241</v>
      </c>
      <c r="E567" s="138">
        <v>124106</v>
      </c>
      <c r="F567" s="120" t="s">
        <v>37</v>
      </c>
      <c r="G567" s="156" t="s">
        <v>1542</v>
      </c>
      <c r="H567" s="120" t="s">
        <v>229</v>
      </c>
      <c r="I567" s="156" t="s">
        <v>1531</v>
      </c>
      <c r="J567" s="156" t="s">
        <v>1524</v>
      </c>
      <c r="K567" s="156" t="s">
        <v>1241</v>
      </c>
      <c r="L567" s="156"/>
      <c r="M567" s="156" t="s">
        <v>1526</v>
      </c>
      <c r="N567" s="160">
        <v>41288</v>
      </c>
      <c r="O567" s="156" t="s">
        <v>1524</v>
      </c>
      <c r="P567" s="161">
        <v>3442.8799999999997</v>
      </c>
      <c r="Q567" s="156" t="s">
        <v>1527</v>
      </c>
      <c r="R567" s="156">
        <v>20</v>
      </c>
      <c r="S567" s="160">
        <v>41289</v>
      </c>
      <c r="T567" s="160">
        <v>41289</v>
      </c>
      <c r="U567" s="156" t="s">
        <v>233</v>
      </c>
      <c r="V567" s="156"/>
      <c r="W567" s="124">
        <v>0.1</v>
      </c>
      <c r="X567" s="125">
        <f t="shared" si="42"/>
        <v>28.690666666666669</v>
      </c>
      <c r="Y567" s="126">
        <f t="shared" si="43"/>
        <v>1549.296</v>
      </c>
      <c r="Z567" s="127"/>
    </row>
    <row r="568" spans="3:26" s="115" customFormat="1" ht="51.75" thickTop="1" x14ac:dyDescent="0.2">
      <c r="C568" s="103">
        <v>549</v>
      </c>
      <c r="D568" s="156">
        <v>1241</v>
      </c>
      <c r="E568" s="138">
        <v>124106</v>
      </c>
      <c r="F568" s="120" t="s">
        <v>37</v>
      </c>
      <c r="G568" s="156" t="s">
        <v>1543</v>
      </c>
      <c r="H568" s="120" t="s">
        <v>229</v>
      </c>
      <c r="I568" s="156" t="s">
        <v>1531</v>
      </c>
      <c r="J568" s="156" t="s">
        <v>1524</v>
      </c>
      <c r="K568" s="156" t="s">
        <v>1241</v>
      </c>
      <c r="L568" s="156"/>
      <c r="M568" s="156" t="s">
        <v>1526</v>
      </c>
      <c r="N568" s="160">
        <v>41288</v>
      </c>
      <c r="O568" s="156" t="s">
        <v>1524</v>
      </c>
      <c r="P568" s="161">
        <v>3442.8799999999997</v>
      </c>
      <c r="Q568" s="156" t="s">
        <v>1527</v>
      </c>
      <c r="R568" s="156">
        <v>20</v>
      </c>
      <c r="S568" s="160">
        <v>41289</v>
      </c>
      <c r="T568" s="160">
        <v>41289</v>
      </c>
      <c r="U568" s="156" t="s">
        <v>233</v>
      </c>
      <c r="V568" s="156"/>
      <c r="W568" s="124">
        <v>0.1</v>
      </c>
      <c r="X568" s="125">
        <f t="shared" si="42"/>
        <v>28.690666666666669</v>
      </c>
      <c r="Y568" s="126">
        <f t="shared" si="43"/>
        <v>1549.296</v>
      </c>
      <c r="Z568" s="127"/>
    </row>
    <row r="569" spans="3:26" s="115" customFormat="1" ht="51.75" thickBot="1" x14ac:dyDescent="0.25">
      <c r="C569" s="116">
        <v>550</v>
      </c>
      <c r="D569" s="156">
        <v>1241</v>
      </c>
      <c r="E569" s="138">
        <v>124106</v>
      </c>
      <c r="F569" s="120" t="s">
        <v>37</v>
      </c>
      <c r="G569" s="156" t="s">
        <v>1544</v>
      </c>
      <c r="H569" s="120" t="s">
        <v>229</v>
      </c>
      <c r="I569" s="156" t="s">
        <v>1531</v>
      </c>
      <c r="J569" s="156" t="s">
        <v>1524</v>
      </c>
      <c r="K569" s="156" t="s">
        <v>1241</v>
      </c>
      <c r="L569" s="156"/>
      <c r="M569" s="156" t="s">
        <v>1526</v>
      </c>
      <c r="N569" s="160">
        <v>41288</v>
      </c>
      <c r="O569" s="156" t="s">
        <v>1524</v>
      </c>
      <c r="P569" s="161">
        <v>3442.8799999999997</v>
      </c>
      <c r="Q569" s="156" t="s">
        <v>1527</v>
      </c>
      <c r="R569" s="156">
        <v>20</v>
      </c>
      <c r="S569" s="160">
        <v>41289</v>
      </c>
      <c r="T569" s="160">
        <v>41289</v>
      </c>
      <c r="U569" s="156" t="s">
        <v>233</v>
      </c>
      <c r="V569" s="156"/>
      <c r="W569" s="124">
        <v>0.1</v>
      </c>
      <c r="X569" s="125">
        <f t="shared" si="42"/>
        <v>28.690666666666669</v>
      </c>
      <c r="Y569" s="126">
        <f t="shared" si="43"/>
        <v>1549.296</v>
      </c>
      <c r="Z569" s="127"/>
    </row>
    <row r="570" spans="3:26" s="115" customFormat="1" ht="39" thickTop="1" x14ac:dyDescent="0.2">
      <c r="C570" s="103">
        <v>551</v>
      </c>
      <c r="D570" s="156">
        <v>1241</v>
      </c>
      <c r="E570" s="138">
        <v>124106</v>
      </c>
      <c r="F570" s="120" t="s">
        <v>37</v>
      </c>
      <c r="G570" s="156" t="s">
        <v>1545</v>
      </c>
      <c r="H570" s="162" t="s">
        <v>903</v>
      </c>
      <c r="I570" s="156" t="s">
        <v>1546</v>
      </c>
      <c r="J570" s="156" t="s">
        <v>1524</v>
      </c>
      <c r="K570" s="156" t="s">
        <v>1286</v>
      </c>
      <c r="L570" s="156"/>
      <c r="M570" s="156" t="s">
        <v>1526</v>
      </c>
      <c r="N570" s="160">
        <v>41288</v>
      </c>
      <c r="O570" s="156" t="s">
        <v>1524</v>
      </c>
      <c r="P570" s="161">
        <v>5566.8399999999992</v>
      </c>
      <c r="Q570" s="156" t="s">
        <v>1527</v>
      </c>
      <c r="R570" s="156">
        <v>20</v>
      </c>
      <c r="S570" s="160">
        <v>41289</v>
      </c>
      <c r="T570" s="160">
        <v>41289</v>
      </c>
      <c r="U570" s="156" t="s">
        <v>435</v>
      </c>
      <c r="V570" s="156"/>
      <c r="W570" s="124">
        <v>0.1</v>
      </c>
      <c r="X570" s="125">
        <f t="shared" si="42"/>
        <v>46.390333333333331</v>
      </c>
      <c r="Y570" s="126">
        <f t="shared" si="43"/>
        <v>2505.078</v>
      </c>
      <c r="Z570" s="127"/>
    </row>
    <row r="571" spans="3:26" s="115" customFormat="1" ht="39" thickBot="1" x14ac:dyDescent="0.25">
      <c r="C571" s="116">
        <v>552</v>
      </c>
      <c r="D571" s="156">
        <v>1241</v>
      </c>
      <c r="E571" s="138">
        <v>124106</v>
      </c>
      <c r="F571" s="120" t="s">
        <v>37</v>
      </c>
      <c r="G571" s="120" t="s">
        <v>1547</v>
      </c>
      <c r="H571" s="120" t="s">
        <v>317</v>
      </c>
      <c r="I571" s="120" t="s">
        <v>1546</v>
      </c>
      <c r="J571" s="120" t="s">
        <v>1524</v>
      </c>
      <c r="K571" s="120" t="s">
        <v>1286</v>
      </c>
      <c r="L571" s="156"/>
      <c r="M571" s="120" t="s">
        <v>1526</v>
      </c>
      <c r="N571" s="160">
        <v>41288</v>
      </c>
      <c r="O571" s="121" t="s">
        <v>1524</v>
      </c>
      <c r="P571" s="161">
        <v>5566.8399999999992</v>
      </c>
      <c r="Q571" s="129" t="s">
        <v>1527</v>
      </c>
      <c r="R571" s="120">
        <v>20</v>
      </c>
      <c r="S571" s="160">
        <v>41289</v>
      </c>
      <c r="T571" s="160">
        <v>41289</v>
      </c>
      <c r="U571" s="120" t="s">
        <v>233</v>
      </c>
      <c r="V571" s="120"/>
      <c r="W571" s="124">
        <v>0.1</v>
      </c>
      <c r="X571" s="125">
        <f t="shared" si="42"/>
        <v>46.390333333333331</v>
      </c>
      <c r="Y571" s="126">
        <f t="shared" si="43"/>
        <v>2505.078</v>
      </c>
      <c r="Z571" s="127"/>
    </row>
    <row r="572" spans="3:26" s="115" customFormat="1" ht="39" thickTop="1" x14ac:dyDescent="0.2">
      <c r="C572" s="103">
        <v>553</v>
      </c>
      <c r="D572" s="156">
        <v>1241</v>
      </c>
      <c r="E572" s="138">
        <v>124106</v>
      </c>
      <c r="F572" s="120" t="s">
        <v>37</v>
      </c>
      <c r="G572" s="120" t="s">
        <v>1548</v>
      </c>
      <c r="H572" s="120"/>
      <c r="I572" s="155" t="s">
        <v>1546</v>
      </c>
      <c r="J572" s="120" t="s">
        <v>1524</v>
      </c>
      <c r="K572" s="120" t="s">
        <v>1286</v>
      </c>
      <c r="L572" s="156"/>
      <c r="M572" s="120" t="s">
        <v>1526</v>
      </c>
      <c r="N572" s="160">
        <v>41288</v>
      </c>
      <c r="O572" s="121" t="s">
        <v>1524</v>
      </c>
      <c r="P572" s="161">
        <v>5566.8399999999992</v>
      </c>
      <c r="Q572" s="129" t="s">
        <v>1527</v>
      </c>
      <c r="R572" s="120">
        <v>20</v>
      </c>
      <c r="S572" s="160">
        <v>41289</v>
      </c>
      <c r="T572" s="160">
        <v>41289</v>
      </c>
      <c r="U572" s="121" t="s">
        <v>233</v>
      </c>
      <c r="V572" s="121"/>
      <c r="W572" s="124">
        <v>0.1</v>
      </c>
      <c r="X572" s="125">
        <f t="shared" si="42"/>
        <v>46.390333333333331</v>
      </c>
      <c r="Y572" s="126">
        <f t="shared" si="43"/>
        <v>2505.078</v>
      </c>
      <c r="Z572" s="127"/>
    </row>
    <row r="573" spans="3:26" s="115" customFormat="1" ht="51.75" thickBot="1" x14ac:dyDescent="0.25">
      <c r="C573" s="116">
        <v>554</v>
      </c>
      <c r="D573" s="156">
        <v>1241</v>
      </c>
      <c r="E573" s="138">
        <v>124106</v>
      </c>
      <c r="F573" s="120" t="s">
        <v>37</v>
      </c>
      <c r="G573" s="156" t="s">
        <v>1549</v>
      </c>
      <c r="H573" s="156"/>
      <c r="I573" s="156" t="s">
        <v>1531</v>
      </c>
      <c r="J573" s="156" t="s">
        <v>1524</v>
      </c>
      <c r="K573" s="156" t="s">
        <v>1241</v>
      </c>
      <c r="L573" s="156"/>
      <c r="M573" s="156" t="s">
        <v>1526</v>
      </c>
      <c r="N573" s="160">
        <v>41288</v>
      </c>
      <c r="O573" s="156" t="s">
        <v>1524</v>
      </c>
      <c r="P573" s="161">
        <v>3442.8799999999997</v>
      </c>
      <c r="Q573" s="156" t="s">
        <v>1527</v>
      </c>
      <c r="R573" s="156">
        <v>20</v>
      </c>
      <c r="S573" s="160">
        <v>41289</v>
      </c>
      <c r="T573" s="160">
        <v>41289</v>
      </c>
      <c r="U573" s="156" t="s">
        <v>233</v>
      </c>
      <c r="V573" s="156"/>
      <c r="W573" s="124">
        <v>0.1</v>
      </c>
      <c r="X573" s="125">
        <f t="shared" si="42"/>
        <v>28.690666666666669</v>
      </c>
      <c r="Y573" s="126">
        <f t="shared" si="43"/>
        <v>1549.296</v>
      </c>
      <c r="Z573" s="127"/>
    </row>
    <row r="574" spans="3:26" s="115" customFormat="1" ht="26.25" thickTop="1" x14ac:dyDescent="0.2">
      <c r="C574" s="103">
        <v>555</v>
      </c>
      <c r="D574" s="120">
        <v>1241</v>
      </c>
      <c r="E574" s="138">
        <v>124106</v>
      </c>
      <c r="F574" s="120" t="s">
        <v>37</v>
      </c>
      <c r="G574" s="120" t="s">
        <v>1550</v>
      </c>
      <c r="H574" s="156" t="s">
        <v>465</v>
      </c>
      <c r="I574" s="120" t="s">
        <v>1551</v>
      </c>
      <c r="J574" s="120" t="s">
        <v>325</v>
      </c>
      <c r="K574" s="120">
        <v>1606</v>
      </c>
      <c r="L574" s="120" t="s">
        <v>1552</v>
      </c>
      <c r="M574" s="120">
        <v>2112</v>
      </c>
      <c r="N574" s="159">
        <v>41319</v>
      </c>
      <c r="O574" s="120" t="s">
        <v>1553</v>
      </c>
      <c r="P574" s="142">
        <v>4300.0039999999999</v>
      </c>
      <c r="Q574" s="120" t="s">
        <v>141</v>
      </c>
      <c r="R574" s="123">
        <v>73</v>
      </c>
      <c r="S574" s="159">
        <v>41323</v>
      </c>
      <c r="T574" s="159">
        <v>41323</v>
      </c>
      <c r="U574" s="120" t="s">
        <v>355</v>
      </c>
      <c r="V574" s="120"/>
      <c r="W574" s="124">
        <v>0.1</v>
      </c>
      <c r="X574" s="125">
        <f t="shared" si="42"/>
        <v>35.83336666666667</v>
      </c>
      <c r="Y574" s="126">
        <f t="shared" si="43"/>
        <v>1935.0018</v>
      </c>
      <c r="Z574" s="127"/>
    </row>
    <row r="575" spans="3:26" s="115" customFormat="1" ht="26.25" thickBot="1" x14ac:dyDescent="0.25">
      <c r="C575" s="116">
        <v>556</v>
      </c>
      <c r="D575" s="156">
        <v>1246</v>
      </c>
      <c r="E575" s="163" t="s">
        <v>55</v>
      </c>
      <c r="F575" s="164" t="s">
        <v>56</v>
      </c>
      <c r="G575" s="156" t="s">
        <v>1554</v>
      </c>
      <c r="H575" s="156"/>
      <c r="I575" s="156" t="s">
        <v>1555</v>
      </c>
      <c r="J575" s="156" t="s">
        <v>1556</v>
      </c>
      <c r="K575" s="156" t="s">
        <v>1557</v>
      </c>
      <c r="L575" s="156"/>
      <c r="M575" s="156">
        <v>3300</v>
      </c>
      <c r="N575" s="160">
        <v>41309</v>
      </c>
      <c r="O575" s="156" t="s">
        <v>1558</v>
      </c>
      <c r="P575" s="161">
        <v>5750</v>
      </c>
      <c r="Q575" s="156" t="s">
        <v>141</v>
      </c>
      <c r="R575" s="156">
        <v>8</v>
      </c>
      <c r="S575" s="160">
        <v>41311</v>
      </c>
      <c r="T575" s="160">
        <v>41311</v>
      </c>
      <c r="U575" s="156" t="s">
        <v>233</v>
      </c>
      <c r="V575" s="156"/>
      <c r="W575" s="124">
        <v>0.1</v>
      </c>
      <c r="X575" s="125">
        <f t="shared" si="42"/>
        <v>47.916666666666664</v>
      </c>
      <c r="Y575" s="126">
        <f t="shared" si="43"/>
        <v>2587.5</v>
      </c>
      <c r="Z575" s="127"/>
    </row>
    <row r="576" spans="3:26" s="115" customFormat="1" ht="26.25" thickTop="1" x14ac:dyDescent="0.2">
      <c r="C576" s="103">
        <v>557</v>
      </c>
      <c r="D576" s="156">
        <v>1246</v>
      </c>
      <c r="E576" s="163" t="s">
        <v>55</v>
      </c>
      <c r="F576" s="164" t="s">
        <v>56</v>
      </c>
      <c r="G576" s="156" t="s">
        <v>1559</v>
      </c>
      <c r="H576" s="156"/>
      <c r="I576" s="156" t="s">
        <v>1555</v>
      </c>
      <c r="J576" s="156" t="s">
        <v>1556</v>
      </c>
      <c r="K576" s="156" t="s">
        <v>1560</v>
      </c>
      <c r="L576" s="156"/>
      <c r="M576" s="156">
        <v>3300</v>
      </c>
      <c r="N576" s="160">
        <v>41309</v>
      </c>
      <c r="O576" s="156" t="s">
        <v>1558</v>
      </c>
      <c r="P576" s="161">
        <v>5750</v>
      </c>
      <c r="Q576" s="156" t="s">
        <v>141</v>
      </c>
      <c r="R576" s="156">
        <v>8</v>
      </c>
      <c r="S576" s="160">
        <v>41311</v>
      </c>
      <c r="T576" s="160">
        <v>41311</v>
      </c>
      <c r="U576" s="156" t="s">
        <v>233</v>
      </c>
      <c r="V576" s="156"/>
      <c r="W576" s="124">
        <v>0.1</v>
      </c>
      <c r="X576" s="125">
        <f t="shared" si="42"/>
        <v>47.916666666666664</v>
      </c>
      <c r="Y576" s="126">
        <f t="shared" si="43"/>
        <v>2587.5</v>
      </c>
      <c r="Z576" s="127"/>
    </row>
    <row r="577" spans="3:26" s="115" customFormat="1" ht="39" thickBot="1" x14ac:dyDescent="0.25">
      <c r="C577" s="116">
        <v>558</v>
      </c>
      <c r="D577" s="120">
        <v>1241</v>
      </c>
      <c r="E577" s="138">
        <v>124106</v>
      </c>
      <c r="F577" s="119" t="s">
        <v>37</v>
      </c>
      <c r="G577" s="120" t="s">
        <v>1561</v>
      </c>
      <c r="H577" s="120" t="s">
        <v>317</v>
      </c>
      <c r="I577" s="120" t="s">
        <v>1562</v>
      </c>
      <c r="J577" s="120" t="s">
        <v>1524</v>
      </c>
      <c r="K577" s="120" t="s">
        <v>1563</v>
      </c>
      <c r="L577" s="120" t="s">
        <v>51</v>
      </c>
      <c r="M577" s="120" t="s">
        <v>1564</v>
      </c>
      <c r="N577" s="159">
        <v>41327</v>
      </c>
      <c r="O577" s="120" t="s">
        <v>1524</v>
      </c>
      <c r="P577" s="142">
        <v>8738.2799999999988</v>
      </c>
      <c r="Q577" s="120" t="s">
        <v>141</v>
      </c>
      <c r="R577" s="123">
        <v>17</v>
      </c>
      <c r="S577" s="159">
        <v>41337</v>
      </c>
      <c r="T577" s="159">
        <v>41309</v>
      </c>
      <c r="U577" s="120" t="s">
        <v>233</v>
      </c>
      <c r="V577" s="120"/>
      <c r="W577" s="124">
        <v>0.1</v>
      </c>
      <c r="X577" s="125">
        <f t="shared" si="42"/>
        <v>72.819000000000003</v>
      </c>
      <c r="Y577" s="126">
        <f t="shared" si="43"/>
        <v>3932.2259999999997</v>
      </c>
      <c r="Z577" s="127"/>
    </row>
    <row r="578" spans="3:26" s="115" customFormat="1" ht="39" thickTop="1" x14ac:dyDescent="0.2">
      <c r="C578" s="103">
        <v>559</v>
      </c>
      <c r="D578" s="156">
        <v>1241</v>
      </c>
      <c r="E578" s="138">
        <v>124106</v>
      </c>
      <c r="F578" s="119" t="s">
        <v>37</v>
      </c>
      <c r="G578" s="156" t="s">
        <v>1565</v>
      </c>
      <c r="H578" s="156"/>
      <c r="I578" s="156" t="s">
        <v>1566</v>
      </c>
      <c r="J578" s="156" t="s">
        <v>1524</v>
      </c>
      <c r="K578" s="156" t="s">
        <v>1567</v>
      </c>
      <c r="L578" s="156" t="s">
        <v>51</v>
      </c>
      <c r="M578" s="156" t="s">
        <v>1564</v>
      </c>
      <c r="N578" s="160">
        <v>41327</v>
      </c>
      <c r="O578" s="156" t="s">
        <v>1524</v>
      </c>
      <c r="P578" s="161">
        <v>2605.3599999999997</v>
      </c>
      <c r="Q578" s="156" t="s">
        <v>141</v>
      </c>
      <c r="R578" s="156">
        <v>17</v>
      </c>
      <c r="S578" s="160">
        <v>41337</v>
      </c>
      <c r="T578" s="160">
        <v>41309</v>
      </c>
      <c r="U578" s="156" t="s">
        <v>233</v>
      </c>
      <c r="V578" s="156"/>
      <c r="W578" s="124">
        <v>0.1</v>
      </c>
      <c r="X578" s="125">
        <f t="shared" si="42"/>
        <v>21.711333333333332</v>
      </c>
      <c r="Y578" s="126">
        <f t="shared" si="43"/>
        <v>1172.412</v>
      </c>
      <c r="Z578" s="127"/>
    </row>
    <row r="579" spans="3:26" s="115" customFormat="1" ht="39" thickBot="1" x14ac:dyDescent="0.25">
      <c r="C579" s="116">
        <v>560</v>
      </c>
      <c r="D579" s="156">
        <v>1241</v>
      </c>
      <c r="E579" s="138">
        <v>124106</v>
      </c>
      <c r="F579" s="119" t="s">
        <v>37</v>
      </c>
      <c r="G579" s="156" t="s">
        <v>1568</v>
      </c>
      <c r="H579" s="156"/>
      <c r="I579" s="156" t="s">
        <v>1569</v>
      </c>
      <c r="J579" s="156" t="s">
        <v>1524</v>
      </c>
      <c r="K579" s="156" t="s">
        <v>1286</v>
      </c>
      <c r="L579" s="156" t="s">
        <v>51</v>
      </c>
      <c r="M579" s="156" t="s">
        <v>1564</v>
      </c>
      <c r="N579" s="160">
        <v>41327</v>
      </c>
      <c r="O579" s="156" t="s">
        <v>1524</v>
      </c>
      <c r="P579" s="161">
        <v>5566.8399999999992</v>
      </c>
      <c r="Q579" s="156" t="s">
        <v>141</v>
      </c>
      <c r="R579" s="156">
        <v>17</v>
      </c>
      <c r="S579" s="160">
        <v>41337</v>
      </c>
      <c r="T579" s="160">
        <v>41309</v>
      </c>
      <c r="U579" s="156" t="s">
        <v>233</v>
      </c>
      <c r="V579" s="156"/>
      <c r="W579" s="124">
        <v>0.1</v>
      </c>
      <c r="X579" s="125">
        <f t="shared" si="42"/>
        <v>46.390333333333331</v>
      </c>
      <c r="Y579" s="126">
        <f t="shared" si="43"/>
        <v>2505.078</v>
      </c>
      <c r="Z579" s="127"/>
    </row>
    <row r="580" spans="3:26" s="115" customFormat="1" ht="51.75" thickTop="1" x14ac:dyDescent="0.2">
      <c r="C580" s="103">
        <v>561</v>
      </c>
      <c r="D580" s="156">
        <v>1241</v>
      </c>
      <c r="E580" s="138">
        <v>124106</v>
      </c>
      <c r="F580" s="119" t="s">
        <v>37</v>
      </c>
      <c r="G580" s="156" t="s">
        <v>1570</v>
      </c>
      <c r="H580" s="156"/>
      <c r="I580" s="156" t="s">
        <v>1571</v>
      </c>
      <c r="J580" s="156" t="s">
        <v>1524</v>
      </c>
      <c r="K580" s="156" t="s">
        <v>803</v>
      </c>
      <c r="L580" s="156" t="s">
        <v>51</v>
      </c>
      <c r="M580" s="156" t="s">
        <v>1564</v>
      </c>
      <c r="N580" s="160">
        <v>41327</v>
      </c>
      <c r="O580" s="156" t="s">
        <v>1524</v>
      </c>
      <c r="P580" s="161">
        <v>3520.6</v>
      </c>
      <c r="Q580" s="156" t="s">
        <v>141</v>
      </c>
      <c r="R580" s="156">
        <v>17</v>
      </c>
      <c r="S580" s="160">
        <v>41337</v>
      </c>
      <c r="T580" s="160">
        <v>41309</v>
      </c>
      <c r="U580" s="156" t="s">
        <v>233</v>
      </c>
      <c r="V580" s="156"/>
      <c r="W580" s="124">
        <v>0.1</v>
      </c>
      <c r="X580" s="125">
        <f t="shared" si="42"/>
        <v>29.338333333333335</v>
      </c>
      <c r="Y580" s="126">
        <f t="shared" si="43"/>
        <v>1584.27</v>
      </c>
      <c r="Z580" s="127"/>
    </row>
    <row r="581" spans="3:26" s="115" customFormat="1" ht="39" thickBot="1" x14ac:dyDescent="0.25">
      <c r="C581" s="116">
        <v>562</v>
      </c>
      <c r="D581" s="156">
        <v>1241</v>
      </c>
      <c r="E581" s="138">
        <v>124106</v>
      </c>
      <c r="F581" s="119" t="s">
        <v>37</v>
      </c>
      <c r="G581" s="156" t="s">
        <v>1572</v>
      </c>
      <c r="H581" s="162" t="s">
        <v>754</v>
      </c>
      <c r="I581" s="156" t="s">
        <v>1573</v>
      </c>
      <c r="J581" s="156" t="s">
        <v>1524</v>
      </c>
      <c r="K581" s="156" t="s">
        <v>806</v>
      </c>
      <c r="L581" s="156" t="s">
        <v>51</v>
      </c>
      <c r="M581" s="156" t="s">
        <v>1564</v>
      </c>
      <c r="N581" s="160">
        <v>41327</v>
      </c>
      <c r="O581" s="156" t="s">
        <v>1524</v>
      </c>
      <c r="P581" s="161">
        <v>3027.6</v>
      </c>
      <c r="Q581" s="156" t="s">
        <v>141</v>
      </c>
      <c r="R581" s="156">
        <v>17</v>
      </c>
      <c r="S581" s="160">
        <v>41337</v>
      </c>
      <c r="T581" s="160">
        <v>41309</v>
      </c>
      <c r="U581" s="156" t="s">
        <v>233</v>
      </c>
      <c r="V581" s="156"/>
      <c r="W581" s="124">
        <v>0.1</v>
      </c>
      <c r="X581" s="125">
        <f t="shared" si="42"/>
        <v>25.23</v>
      </c>
      <c r="Y581" s="126">
        <f t="shared" si="43"/>
        <v>1362.42</v>
      </c>
      <c r="Z581" s="127"/>
    </row>
    <row r="582" spans="3:26" s="115" customFormat="1" ht="39" thickTop="1" x14ac:dyDescent="0.2">
      <c r="C582" s="103">
        <v>563</v>
      </c>
      <c r="D582" s="156">
        <v>1241</v>
      </c>
      <c r="E582" s="138">
        <v>124106</v>
      </c>
      <c r="F582" s="119" t="s">
        <v>37</v>
      </c>
      <c r="G582" s="156" t="s">
        <v>1574</v>
      </c>
      <c r="H582" s="162" t="s">
        <v>754</v>
      </c>
      <c r="I582" s="156" t="s">
        <v>1573</v>
      </c>
      <c r="J582" s="156" t="s">
        <v>1524</v>
      </c>
      <c r="K582" s="156" t="s">
        <v>806</v>
      </c>
      <c r="L582" s="156" t="s">
        <v>51</v>
      </c>
      <c r="M582" s="156" t="s">
        <v>1564</v>
      </c>
      <c r="N582" s="160">
        <v>41327</v>
      </c>
      <c r="O582" s="156" t="s">
        <v>1524</v>
      </c>
      <c r="P582" s="161">
        <v>3027.6</v>
      </c>
      <c r="Q582" s="156" t="s">
        <v>141</v>
      </c>
      <c r="R582" s="156">
        <v>17</v>
      </c>
      <c r="S582" s="160">
        <v>41337</v>
      </c>
      <c r="T582" s="165">
        <v>41309</v>
      </c>
      <c r="U582" s="156" t="s">
        <v>233</v>
      </c>
      <c r="V582" s="156"/>
      <c r="W582" s="124">
        <v>0.1</v>
      </c>
      <c r="X582" s="125">
        <f t="shared" si="42"/>
        <v>25.23</v>
      </c>
      <c r="Y582" s="126">
        <f t="shared" si="43"/>
        <v>1362.42</v>
      </c>
      <c r="Z582" s="127"/>
    </row>
    <row r="583" spans="3:26" s="115" customFormat="1" ht="26.25" thickBot="1" x14ac:dyDescent="0.25">
      <c r="C583" s="116">
        <v>564</v>
      </c>
      <c r="D583" s="156">
        <v>1241</v>
      </c>
      <c r="E583" s="138">
        <v>124106</v>
      </c>
      <c r="F583" s="119" t="s">
        <v>37</v>
      </c>
      <c r="G583" s="156" t="s">
        <v>1575</v>
      </c>
      <c r="H583" s="156"/>
      <c r="I583" s="156" t="s">
        <v>1576</v>
      </c>
      <c r="J583" s="156" t="s">
        <v>1524</v>
      </c>
      <c r="K583" s="156" t="s">
        <v>1317</v>
      </c>
      <c r="L583" s="156" t="s">
        <v>51</v>
      </c>
      <c r="M583" s="156" t="s">
        <v>1577</v>
      </c>
      <c r="N583" s="160">
        <v>41327</v>
      </c>
      <c r="O583" s="156" t="s">
        <v>1524</v>
      </c>
      <c r="P583" s="156">
        <v>8230.1999999999989</v>
      </c>
      <c r="Q583" s="156" t="s">
        <v>141</v>
      </c>
      <c r="R583" s="156">
        <v>17</v>
      </c>
      <c r="S583" s="160">
        <v>41337</v>
      </c>
      <c r="T583" s="165">
        <v>41309</v>
      </c>
      <c r="U583" s="156" t="s">
        <v>233</v>
      </c>
      <c r="V583" s="156"/>
      <c r="W583" s="124">
        <v>0.1</v>
      </c>
      <c r="X583" s="125">
        <f t="shared" si="42"/>
        <v>68.584999999999994</v>
      </c>
      <c r="Y583" s="126">
        <f t="shared" si="43"/>
        <v>3703.59</v>
      </c>
      <c r="Z583" s="127"/>
    </row>
    <row r="584" spans="3:26" s="115" customFormat="1" ht="39" thickTop="1" x14ac:dyDescent="0.2">
      <c r="C584" s="103">
        <v>565</v>
      </c>
      <c r="D584" s="120">
        <v>1241</v>
      </c>
      <c r="E584" s="138">
        <v>124106</v>
      </c>
      <c r="F584" s="119" t="s">
        <v>37</v>
      </c>
      <c r="G584" s="120" t="s">
        <v>1578</v>
      </c>
      <c r="H584" s="120"/>
      <c r="I584" s="120" t="s">
        <v>1566</v>
      </c>
      <c r="J584" s="120" t="s">
        <v>1524</v>
      </c>
      <c r="K584" s="120" t="s">
        <v>1567</v>
      </c>
      <c r="L584" s="120" t="s">
        <v>51</v>
      </c>
      <c r="M584" s="120" t="s">
        <v>1579</v>
      </c>
      <c r="N584" s="155">
        <v>41327</v>
      </c>
      <c r="O584" s="120" t="s">
        <v>1524</v>
      </c>
      <c r="P584" s="120">
        <v>2605.3599999999997</v>
      </c>
      <c r="Q584" s="120" t="s">
        <v>141</v>
      </c>
      <c r="R584" s="120">
        <v>17</v>
      </c>
      <c r="S584" s="155">
        <v>41337</v>
      </c>
      <c r="T584" s="155">
        <v>41309</v>
      </c>
      <c r="U584" s="120" t="s">
        <v>233</v>
      </c>
      <c r="V584" s="120"/>
      <c r="W584" s="124">
        <v>0.1</v>
      </c>
      <c r="X584" s="125">
        <f t="shared" si="42"/>
        <v>21.711333333333332</v>
      </c>
      <c r="Y584" s="126">
        <f t="shared" si="43"/>
        <v>1172.412</v>
      </c>
      <c r="Z584" s="127"/>
    </row>
    <row r="585" spans="3:26" s="115" customFormat="1" ht="39" thickBot="1" x14ac:dyDescent="0.25">
      <c r="C585" s="116">
        <v>566</v>
      </c>
      <c r="D585" s="120">
        <v>1241</v>
      </c>
      <c r="E585" s="138">
        <v>124106</v>
      </c>
      <c r="F585" s="119" t="s">
        <v>37</v>
      </c>
      <c r="G585" s="120" t="s">
        <v>1580</v>
      </c>
      <c r="H585" s="120"/>
      <c r="I585" s="120" t="s">
        <v>1569</v>
      </c>
      <c r="J585" s="120" t="s">
        <v>1524</v>
      </c>
      <c r="K585" s="120" t="s">
        <v>1286</v>
      </c>
      <c r="L585" s="120" t="s">
        <v>51</v>
      </c>
      <c r="M585" s="120" t="s">
        <v>1579</v>
      </c>
      <c r="N585" s="155">
        <v>41327</v>
      </c>
      <c r="O585" s="120" t="s">
        <v>1524</v>
      </c>
      <c r="P585" s="120">
        <v>5566.8399999999992</v>
      </c>
      <c r="Q585" s="120" t="s">
        <v>141</v>
      </c>
      <c r="R585" s="120">
        <v>17</v>
      </c>
      <c r="S585" s="155">
        <v>41337</v>
      </c>
      <c r="T585" s="155">
        <v>41309</v>
      </c>
      <c r="U585" s="120" t="s">
        <v>233</v>
      </c>
      <c r="V585" s="120"/>
      <c r="W585" s="124">
        <v>0.1</v>
      </c>
      <c r="X585" s="125">
        <f t="shared" si="42"/>
        <v>46.390333333333331</v>
      </c>
      <c r="Y585" s="126">
        <f t="shared" si="43"/>
        <v>2505.078</v>
      </c>
      <c r="Z585" s="127"/>
    </row>
    <row r="586" spans="3:26" s="115" customFormat="1" ht="26.25" thickTop="1" x14ac:dyDescent="0.2">
      <c r="C586" s="103">
        <v>567</v>
      </c>
      <c r="D586" s="120">
        <v>1241</v>
      </c>
      <c r="E586" s="138">
        <v>124106</v>
      </c>
      <c r="F586" s="119" t="s">
        <v>37</v>
      </c>
      <c r="G586" s="120" t="s">
        <v>1581</v>
      </c>
      <c r="H586" s="120"/>
      <c r="I586" s="120" t="s">
        <v>1576</v>
      </c>
      <c r="J586" s="120" t="s">
        <v>1524</v>
      </c>
      <c r="K586" s="120" t="s">
        <v>1317</v>
      </c>
      <c r="L586" s="120" t="s">
        <v>51</v>
      </c>
      <c r="M586" s="120" t="s">
        <v>1582</v>
      </c>
      <c r="N586" s="155">
        <v>41327</v>
      </c>
      <c r="O586" s="120" t="s">
        <v>1524</v>
      </c>
      <c r="P586" s="120">
        <v>8230.1999999999989</v>
      </c>
      <c r="Q586" s="120" t="s">
        <v>141</v>
      </c>
      <c r="R586" s="120">
        <v>17</v>
      </c>
      <c r="S586" s="155">
        <v>41337</v>
      </c>
      <c r="T586" s="155">
        <v>41309</v>
      </c>
      <c r="U586" s="120" t="s">
        <v>200</v>
      </c>
      <c r="V586" s="120"/>
      <c r="W586" s="124">
        <v>0.1</v>
      </c>
      <c r="X586" s="125">
        <f t="shared" si="42"/>
        <v>68.584999999999994</v>
      </c>
      <c r="Y586" s="126">
        <f t="shared" si="43"/>
        <v>3703.59</v>
      </c>
      <c r="Z586" s="127"/>
    </row>
    <row r="587" spans="3:26" s="115" customFormat="1" ht="39" thickBot="1" x14ac:dyDescent="0.25">
      <c r="C587" s="116">
        <v>568</v>
      </c>
      <c r="D587" s="120">
        <v>1241</v>
      </c>
      <c r="E587" s="138">
        <v>124106</v>
      </c>
      <c r="F587" s="119" t="s">
        <v>37</v>
      </c>
      <c r="G587" s="120" t="s">
        <v>1583</v>
      </c>
      <c r="H587" s="120"/>
      <c r="I587" s="120" t="s">
        <v>1566</v>
      </c>
      <c r="J587" s="120" t="s">
        <v>1524</v>
      </c>
      <c r="K587" s="120" t="s">
        <v>1567</v>
      </c>
      <c r="L587" s="120" t="s">
        <v>51</v>
      </c>
      <c r="M587" s="120" t="s">
        <v>1582</v>
      </c>
      <c r="N587" s="155">
        <v>41327</v>
      </c>
      <c r="O587" s="120" t="s">
        <v>1524</v>
      </c>
      <c r="P587" s="120">
        <v>2605.3599999999997</v>
      </c>
      <c r="Q587" s="120" t="s">
        <v>141</v>
      </c>
      <c r="R587" s="120">
        <v>17</v>
      </c>
      <c r="S587" s="155">
        <v>41337</v>
      </c>
      <c r="T587" s="155">
        <v>41309</v>
      </c>
      <c r="U587" s="120" t="s">
        <v>200</v>
      </c>
      <c r="V587" s="120"/>
      <c r="W587" s="124">
        <v>0.1</v>
      </c>
      <c r="X587" s="125">
        <f t="shared" si="42"/>
        <v>21.711333333333332</v>
      </c>
      <c r="Y587" s="126">
        <f t="shared" si="43"/>
        <v>1172.412</v>
      </c>
      <c r="Z587" s="127"/>
    </row>
    <row r="588" spans="3:26" s="115" customFormat="1" ht="39" thickTop="1" x14ac:dyDescent="0.2">
      <c r="C588" s="103">
        <v>569</v>
      </c>
      <c r="D588" s="120">
        <v>1241</v>
      </c>
      <c r="E588" s="138">
        <v>124106</v>
      </c>
      <c r="F588" s="119" t="s">
        <v>37</v>
      </c>
      <c r="G588" s="120" t="s">
        <v>1584</v>
      </c>
      <c r="H588" s="120"/>
      <c r="I588" s="120" t="s">
        <v>1569</v>
      </c>
      <c r="J588" s="120" t="s">
        <v>1524</v>
      </c>
      <c r="K588" s="120" t="s">
        <v>1286</v>
      </c>
      <c r="L588" s="120" t="s">
        <v>51</v>
      </c>
      <c r="M588" s="120" t="s">
        <v>1582</v>
      </c>
      <c r="N588" s="155">
        <v>41327</v>
      </c>
      <c r="O588" s="120" t="s">
        <v>1524</v>
      </c>
      <c r="P588" s="120">
        <v>5566.8399999999992</v>
      </c>
      <c r="Q588" s="120" t="s">
        <v>141</v>
      </c>
      <c r="R588" s="120">
        <v>17</v>
      </c>
      <c r="S588" s="155">
        <v>41337</v>
      </c>
      <c r="T588" s="155">
        <v>41309</v>
      </c>
      <c r="U588" s="120" t="s">
        <v>233</v>
      </c>
      <c r="V588" s="120"/>
      <c r="W588" s="124">
        <v>0.1</v>
      </c>
      <c r="X588" s="125">
        <f t="shared" si="42"/>
        <v>46.390333333333331</v>
      </c>
      <c r="Y588" s="126">
        <f t="shared" si="43"/>
        <v>2505.078</v>
      </c>
      <c r="Z588" s="127"/>
    </row>
    <row r="589" spans="3:26" s="115" customFormat="1" ht="26.25" thickBot="1" x14ac:dyDescent="0.25">
      <c r="C589" s="116">
        <v>570</v>
      </c>
      <c r="D589" s="120">
        <v>1241</v>
      </c>
      <c r="E589" s="138">
        <v>124106</v>
      </c>
      <c r="F589" s="119" t="s">
        <v>37</v>
      </c>
      <c r="G589" s="120" t="s">
        <v>1585</v>
      </c>
      <c r="H589" s="120"/>
      <c r="I589" s="120" t="s">
        <v>1586</v>
      </c>
      <c r="J589" s="120" t="s">
        <v>1524</v>
      </c>
      <c r="K589" s="120" t="s">
        <v>1563</v>
      </c>
      <c r="L589" s="120" t="s">
        <v>51</v>
      </c>
      <c r="M589" s="120" t="s">
        <v>1587</v>
      </c>
      <c r="N589" s="155">
        <v>41327</v>
      </c>
      <c r="O589" s="120" t="s">
        <v>1524</v>
      </c>
      <c r="P589" s="120">
        <v>8738.2799999999988</v>
      </c>
      <c r="Q589" s="120" t="s">
        <v>141</v>
      </c>
      <c r="R589" s="120">
        <v>17</v>
      </c>
      <c r="S589" s="155">
        <v>41337</v>
      </c>
      <c r="T589" s="155">
        <v>41309</v>
      </c>
      <c r="U589" s="120" t="s">
        <v>1588</v>
      </c>
      <c r="V589" s="120"/>
      <c r="W589" s="124">
        <v>0.1</v>
      </c>
      <c r="X589" s="125">
        <f t="shared" si="42"/>
        <v>72.819000000000003</v>
      </c>
      <c r="Y589" s="126">
        <f t="shared" si="43"/>
        <v>3932.2259999999997</v>
      </c>
      <c r="Z589" s="127"/>
    </row>
    <row r="590" spans="3:26" s="115" customFormat="1" ht="39" thickTop="1" x14ac:dyDescent="0.2">
      <c r="C590" s="103">
        <v>571</v>
      </c>
      <c r="D590" s="120">
        <v>1241</v>
      </c>
      <c r="E590" s="138">
        <v>124106</v>
      </c>
      <c r="F590" s="119" t="s">
        <v>37</v>
      </c>
      <c r="G590" s="120" t="s">
        <v>1589</v>
      </c>
      <c r="H590" s="120"/>
      <c r="I590" s="120" t="s">
        <v>1566</v>
      </c>
      <c r="J590" s="120" t="s">
        <v>1524</v>
      </c>
      <c r="K590" s="120" t="s">
        <v>1567</v>
      </c>
      <c r="L590" s="120" t="s">
        <v>51</v>
      </c>
      <c r="M590" s="120" t="s">
        <v>1587</v>
      </c>
      <c r="N590" s="155">
        <v>41327</v>
      </c>
      <c r="O590" s="120" t="s">
        <v>1524</v>
      </c>
      <c r="P590" s="120">
        <v>2605.3599999999997</v>
      </c>
      <c r="Q590" s="120" t="s">
        <v>141</v>
      </c>
      <c r="R590" s="120">
        <v>17</v>
      </c>
      <c r="S590" s="155">
        <v>41337</v>
      </c>
      <c r="T590" s="155">
        <v>41309</v>
      </c>
      <c r="U590" s="120" t="s">
        <v>1588</v>
      </c>
      <c r="V590" s="120"/>
      <c r="W590" s="124">
        <v>0.1</v>
      </c>
      <c r="X590" s="125">
        <f t="shared" si="42"/>
        <v>21.711333333333332</v>
      </c>
      <c r="Y590" s="126">
        <f t="shared" si="43"/>
        <v>1172.412</v>
      </c>
      <c r="Z590" s="127"/>
    </row>
    <row r="591" spans="3:26" s="115" customFormat="1" ht="39" thickBot="1" x14ac:dyDescent="0.25">
      <c r="C591" s="116">
        <v>572</v>
      </c>
      <c r="D591" s="120">
        <v>1241</v>
      </c>
      <c r="E591" s="138">
        <v>124106</v>
      </c>
      <c r="F591" s="119" t="s">
        <v>37</v>
      </c>
      <c r="G591" s="120" t="s">
        <v>1590</v>
      </c>
      <c r="H591" s="120"/>
      <c r="I591" s="120" t="s">
        <v>1569</v>
      </c>
      <c r="J591" s="120" t="s">
        <v>1524</v>
      </c>
      <c r="K591" s="120" t="s">
        <v>1286</v>
      </c>
      <c r="L591" s="120" t="s">
        <v>51</v>
      </c>
      <c r="M591" s="120" t="s">
        <v>1587</v>
      </c>
      <c r="N591" s="155">
        <v>41327</v>
      </c>
      <c r="O591" s="120" t="s">
        <v>1524</v>
      </c>
      <c r="P591" s="120">
        <v>5566.8399999999992</v>
      </c>
      <c r="Q591" s="120" t="s">
        <v>141</v>
      </c>
      <c r="R591" s="120">
        <v>17</v>
      </c>
      <c r="S591" s="155">
        <v>41337</v>
      </c>
      <c r="T591" s="155">
        <v>41309</v>
      </c>
      <c r="U591" s="120" t="s">
        <v>1588</v>
      </c>
      <c r="V591" s="120"/>
      <c r="W591" s="124">
        <v>0.1</v>
      </c>
      <c r="X591" s="125">
        <f t="shared" si="42"/>
        <v>46.390333333333331</v>
      </c>
      <c r="Y591" s="126">
        <f t="shared" si="43"/>
        <v>2505.078</v>
      </c>
      <c r="Z591" s="127"/>
    </row>
    <row r="592" spans="3:26" s="115" customFormat="1" ht="39" thickTop="1" x14ac:dyDescent="0.2">
      <c r="C592" s="103">
        <v>573</v>
      </c>
      <c r="D592" s="120">
        <v>1241</v>
      </c>
      <c r="E592" s="138">
        <v>124106</v>
      </c>
      <c r="F592" s="119" t="s">
        <v>37</v>
      </c>
      <c r="G592" s="120" t="s">
        <v>1591</v>
      </c>
      <c r="H592" s="120"/>
      <c r="I592" s="120" t="s">
        <v>1569</v>
      </c>
      <c r="J592" s="120" t="s">
        <v>1524</v>
      </c>
      <c r="K592" s="120" t="s">
        <v>1286</v>
      </c>
      <c r="L592" s="120" t="s">
        <v>51</v>
      </c>
      <c r="M592" s="120" t="s">
        <v>1587</v>
      </c>
      <c r="N592" s="155">
        <v>41327</v>
      </c>
      <c r="O592" s="120" t="s">
        <v>1524</v>
      </c>
      <c r="P592" s="120">
        <v>5566.8399999999992</v>
      </c>
      <c r="Q592" s="120" t="s">
        <v>141</v>
      </c>
      <c r="R592" s="120">
        <v>17</v>
      </c>
      <c r="S592" s="155">
        <v>41337</v>
      </c>
      <c r="T592" s="155">
        <v>41309</v>
      </c>
      <c r="U592" s="120" t="s">
        <v>1588</v>
      </c>
      <c r="V592" s="120"/>
      <c r="W592" s="124">
        <v>0.1</v>
      </c>
      <c r="X592" s="125">
        <f t="shared" si="42"/>
        <v>46.390333333333331</v>
      </c>
      <c r="Y592" s="126">
        <f t="shared" si="43"/>
        <v>2505.078</v>
      </c>
      <c r="Z592" s="127"/>
    </row>
    <row r="593" spans="3:26" s="115" customFormat="1" ht="51.75" thickBot="1" x14ac:dyDescent="0.25">
      <c r="C593" s="116">
        <v>574</v>
      </c>
      <c r="D593" s="120">
        <v>1241</v>
      </c>
      <c r="E593" s="138">
        <v>124106</v>
      </c>
      <c r="F593" s="119" t="s">
        <v>37</v>
      </c>
      <c r="G593" s="120" t="s">
        <v>1592</v>
      </c>
      <c r="H593" s="120"/>
      <c r="I593" s="120" t="s">
        <v>1571</v>
      </c>
      <c r="J593" s="120" t="s">
        <v>1524</v>
      </c>
      <c r="K593" s="120" t="s">
        <v>803</v>
      </c>
      <c r="L593" s="120" t="s">
        <v>51</v>
      </c>
      <c r="M593" s="120" t="s">
        <v>1587</v>
      </c>
      <c r="N593" s="155">
        <v>41327</v>
      </c>
      <c r="O593" s="120" t="s">
        <v>1524</v>
      </c>
      <c r="P593" s="120">
        <v>3520.6</v>
      </c>
      <c r="Q593" s="120" t="s">
        <v>141</v>
      </c>
      <c r="R593" s="120">
        <v>17</v>
      </c>
      <c r="S593" s="155">
        <v>41337</v>
      </c>
      <c r="T593" s="155">
        <v>41309</v>
      </c>
      <c r="U593" s="120" t="s">
        <v>1309</v>
      </c>
      <c r="V593" s="120"/>
      <c r="W593" s="124">
        <v>0.1</v>
      </c>
      <c r="X593" s="125">
        <f t="shared" si="42"/>
        <v>29.338333333333335</v>
      </c>
      <c r="Y593" s="126">
        <f t="shared" si="43"/>
        <v>1584.27</v>
      </c>
      <c r="Z593" s="127"/>
    </row>
    <row r="594" spans="3:26" s="115" customFormat="1" ht="39" thickTop="1" x14ac:dyDescent="0.2">
      <c r="C594" s="103">
        <v>575</v>
      </c>
      <c r="D594" s="120">
        <v>1241</v>
      </c>
      <c r="E594" s="138">
        <v>124106</v>
      </c>
      <c r="F594" s="119" t="s">
        <v>37</v>
      </c>
      <c r="G594" s="120" t="s">
        <v>1593</v>
      </c>
      <c r="H594" s="156"/>
      <c r="I594" s="120" t="s">
        <v>1573</v>
      </c>
      <c r="J594" s="120" t="s">
        <v>1524</v>
      </c>
      <c r="K594" s="120" t="s">
        <v>806</v>
      </c>
      <c r="L594" s="120" t="s">
        <v>51</v>
      </c>
      <c r="M594" s="120" t="s">
        <v>1587</v>
      </c>
      <c r="N594" s="155">
        <v>41327</v>
      </c>
      <c r="O594" s="156" t="s">
        <v>1524</v>
      </c>
      <c r="P594" s="156">
        <v>3027.6</v>
      </c>
      <c r="Q594" s="156" t="s">
        <v>141</v>
      </c>
      <c r="R594" s="156">
        <v>17</v>
      </c>
      <c r="S594" s="155">
        <v>41337</v>
      </c>
      <c r="T594" s="155">
        <v>41309</v>
      </c>
      <c r="U594" s="156" t="s">
        <v>1309</v>
      </c>
      <c r="V594" s="156"/>
      <c r="W594" s="124">
        <v>0.1</v>
      </c>
      <c r="X594" s="125">
        <f t="shared" si="42"/>
        <v>25.23</v>
      </c>
      <c r="Y594" s="126">
        <f t="shared" si="43"/>
        <v>1362.42</v>
      </c>
      <c r="Z594" s="127"/>
    </row>
    <row r="595" spans="3:26" s="115" customFormat="1" ht="39" thickBot="1" x14ac:dyDescent="0.25">
      <c r="C595" s="116">
        <v>576</v>
      </c>
      <c r="D595" s="120">
        <v>1241</v>
      </c>
      <c r="E595" s="138">
        <v>124106</v>
      </c>
      <c r="F595" s="119" t="s">
        <v>37</v>
      </c>
      <c r="G595" s="120" t="s">
        <v>1594</v>
      </c>
      <c r="H595" s="156"/>
      <c r="I595" s="120" t="s">
        <v>1573</v>
      </c>
      <c r="J595" s="120" t="s">
        <v>1524</v>
      </c>
      <c r="K595" s="120" t="s">
        <v>806</v>
      </c>
      <c r="L595" s="120" t="s">
        <v>51</v>
      </c>
      <c r="M595" s="120" t="s">
        <v>1587</v>
      </c>
      <c r="N595" s="155">
        <v>41327</v>
      </c>
      <c r="O595" s="156" t="s">
        <v>1524</v>
      </c>
      <c r="P595" s="156">
        <v>3027.6</v>
      </c>
      <c r="Q595" s="156" t="s">
        <v>141</v>
      </c>
      <c r="R595" s="166">
        <v>17</v>
      </c>
      <c r="S595" s="155">
        <v>41337</v>
      </c>
      <c r="T595" s="155">
        <v>41309</v>
      </c>
      <c r="U595" s="156" t="s">
        <v>1309</v>
      </c>
      <c r="V595" s="156"/>
      <c r="W595" s="124">
        <v>0.1</v>
      </c>
      <c r="X595" s="125">
        <f t="shared" si="42"/>
        <v>25.23</v>
      </c>
      <c r="Y595" s="126">
        <f t="shared" si="43"/>
        <v>1362.42</v>
      </c>
      <c r="Z595" s="127"/>
    </row>
    <row r="596" spans="3:26" s="115" customFormat="1" ht="39" thickTop="1" x14ac:dyDescent="0.2">
      <c r="C596" s="103">
        <v>577</v>
      </c>
      <c r="D596" s="120">
        <v>1241</v>
      </c>
      <c r="E596" s="138">
        <v>124106</v>
      </c>
      <c r="F596" s="119" t="s">
        <v>37</v>
      </c>
      <c r="G596" s="120" t="s">
        <v>1595</v>
      </c>
      <c r="H596" s="156"/>
      <c r="I596" s="120" t="s">
        <v>1596</v>
      </c>
      <c r="J596" s="120" t="s">
        <v>1524</v>
      </c>
      <c r="K596" s="120" t="s">
        <v>1597</v>
      </c>
      <c r="L596" s="120" t="s">
        <v>51</v>
      </c>
      <c r="M596" s="160" t="s">
        <v>1598</v>
      </c>
      <c r="N596" s="155">
        <v>41327</v>
      </c>
      <c r="O596" s="156" t="s">
        <v>1524</v>
      </c>
      <c r="P596" s="156">
        <v>3326.8799999999997</v>
      </c>
      <c r="Q596" s="156" t="s">
        <v>141</v>
      </c>
      <c r="R596" s="166">
        <v>17</v>
      </c>
      <c r="S596" s="155">
        <v>41337</v>
      </c>
      <c r="T596" s="155">
        <v>41309</v>
      </c>
      <c r="U596" s="156" t="s">
        <v>1599</v>
      </c>
      <c r="V596" s="156"/>
      <c r="W596" s="124">
        <v>0.1</v>
      </c>
      <c r="X596" s="125">
        <f t="shared" si="42"/>
        <v>27.724</v>
      </c>
      <c r="Y596" s="126">
        <f t="shared" si="43"/>
        <v>1497.096</v>
      </c>
      <c r="Z596" s="127"/>
    </row>
    <row r="597" spans="3:26" s="115" customFormat="1" ht="39" thickBot="1" x14ac:dyDescent="0.25">
      <c r="C597" s="116">
        <v>578</v>
      </c>
      <c r="D597" s="120">
        <v>1241</v>
      </c>
      <c r="E597" s="138">
        <v>124106</v>
      </c>
      <c r="F597" s="119" t="s">
        <v>37</v>
      </c>
      <c r="G597" s="120" t="s">
        <v>1600</v>
      </c>
      <c r="H597" s="156"/>
      <c r="I597" s="120" t="s">
        <v>1601</v>
      </c>
      <c r="J597" s="120" t="s">
        <v>1524</v>
      </c>
      <c r="K597" s="120" t="s">
        <v>1232</v>
      </c>
      <c r="L597" s="120" t="s">
        <v>51</v>
      </c>
      <c r="M597" s="160" t="s">
        <v>1602</v>
      </c>
      <c r="N597" s="155">
        <v>41327</v>
      </c>
      <c r="O597" s="156" t="s">
        <v>1524</v>
      </c>
      <c r="P597" s="156">
        <v>8488.8799999999992</v>
      </c>
      <c r="Q597" s="156" t="s">
        <v>141</v>
      </c>
      <c r="R597" s="166">
        <v>23</v>
      </c>
      <c r="S597" s="155">
        <v>41337</v>
      </c>
      <c r="T597" s="155">
        <v>41309</v>
      </c>
      <c r="U597" s="156" t="s">
        <v>435</v>
      </c>
      <c r="V597" s="156"/>
      <c r="W597" s="124">
        <v>0.1</v>
      </c>
      <c r="X597" s="125">
        <f t="shared" si="42"/>
        <v>70.740666666666655</v>
      </c>
      <c r="Y597" s="126">
        <f t="shared" si="43"/>
        <v>3819.9959999999996</v>
      </c>
      <c r="Z597" s="127"/>
    </row>
    <row r="598" spans="3:26" s="115" customFormat="1" ht="26.25" thickTop="1" x14ac:dyDescent="0.2">
      <c r="C598" s="103">
        <v>579</v>
      </c>
      <c r="D598" s="120">
        <v>1241</v>
      </c>
      <c r="E598" s="138">
        <v>124106</v>
      </c>
      <c r="F598" s="119" t="s">
        <v>37</v>
      </c>
      <c r="G598" s="120" t="s">
        <v>1603</v>
      </c>
      <c r="H598" s="156"/>
      <c r="I598" s="120" t="s">
        <v>1576</v>
      </c>
      <c r="J598" s="120" t="s">
        <v>1524</v>
      </c>
      <c r="K598" s="120" t="s">
        <v>1317</v>
      </c>
      <c r="L598" s="120" t="s">
        <v>51</v>
      </c>
      <c r="M598" s="160" t="s">
        <v>1602</v>
      </c>
      <c r="N598" s="155">
        <v>41327</v>
      </c>
      <c r="O598" s="156" t="s">
        <v>1524</v>
      </c>
      <c r="P598" s="156">
        <v>8230.1999999999989</v>
      </c>
      <c r="Q598" s="156" t="s">
        <v>141</v>
      </c>
      <c r="R598" s="166">
        <v>23</v>
      </c>
      <c r="S598" s="155">
        <v>41337</v>
      </c>
      <c r="T598" s="155">
        <v>41309</v>
      </c>
      <c r="U598" s="156" t="s">
        <v>435</v>
      </c>
      <c r="V598" s="156"/>
      <c r="W598" s="124">
        <v>0.1</v>
      </c>
      <c r="X598" s="125">
        <f t="shared" si="42"/>
        <v>68.584999999999994</v>
      </c>
      <c r="Y598" s="126">
        <f t="shared" si="43"/>
        <v>3703.59</v>
      </c>
      <c r="Z598" s="127"/>
    </row>
    <row r="599" spans="3:26" s="115" customFormat="1" ht="39" thickBot="1" x14ac:dyDescent="0.25">
      <c r="C599" s="116">
        <v>580</v>
      </c>
      <c r="D599" s="120">
        <v>1241</v>
      </c>
      <c r="E599" s="138">
        <v>124106</v>
      </c>
      <c r="F599" s="119" t="s">
        <v>37</v>
      </c>
      <c r="G599" s="120" t="s">
        <v>1604</v>
      </c>
      <c r="H599" s="156"/>
      <c r="I599" s="120" t="s">
        <v>1566</v>
      </c>
      <c r="J599" s="120" t="s">
        <v>1524</v>
      </c>
      <c r="K599" s="120" t="s">
        <v>1567</v>
      </c>
      <c r="L599" s="120" t="s">
        <v>51</v>
      </c>
      <c r="M599" s="160" t="s">
        <v>1602</v>
      </c>
      <c r="N599" s="155">
        <v>41327</v>
      </c>
      <c r="O599" s="156" t="s">
        <v>1524</v>
      </c>
      <c r="P599" s="156">
        <v>2605.3599999999997</v>
      </c>
      <c r="Q599" s="156" t="s">
        <v>141</v>
      </c>
      <c r="R599" s="166">
        <v>23</v>
      </c>
      <c r="S599" s="155">
        <v>41337</v>
      </c>
      <c r="T599" s="155">
        <v>41309</v>
      </c>
      <c r="U599" s="156" t="s">
        <v>435</v>
      </c>
      <c r="V599" s="156"/>
      <c r="W599" s="124">
        <v>0.1</v>
      </c>
      <c r="X599" s="125">
        <f t="shared" si="42"/>
        <v>21.711333333333332</v>
      </c>
      <c r="Y599" s="126">
        <f t="shared" si="43"/>
        <v>1172.412</v>
      </c>
      <c r="Z599" s="127"/>
    </row>
    <row r="600" spans="3:26" s="115" customFormat="1" ht="39" thickTop="1" x14ac:dyDescent="0.2">
      <c r="C600" s="103">
        <v>581</v>
      </c>
      <c r="D600" s="120">
        <v>1241</v>
      </c>
      <c r="E600" s="138">
        <v>124106</v>
      </c>
      <c r="F600" s="119" t="s">
        <v>37</v>
      </c>
      <c r="G600" s="120" t="s">
        <v>1605</v>
      </c>
      <c r="H600" s="156"/>
      <c r="I600" s="120" t="s">
        <v>1566</v>
      </c>
      <c r="J600" s="120" t="s">
        <v>1524</v>
      </c>
      <c r="K600" s="120" t="s">
        <v>1567</v>
      </c>
      <c r="L600" s="120" t="s">
        <v>51</v>
      </c>
      <c r="M600" s="160" t="s">
        <v>1602</v>
      </c>
      <c r="N600" s="155">
        <v>41327</v>
      </c>
      <c r="O600" s="156" t="s">
        <v>1524</v>
      </c>
      <c r="P600" s="156">
        <v>2605.3599999999997</v>
      </c>
      <c r="Q600" s="156" t="s">
        <v>141</v>
      </c>
      <c r="R600" s="166">
        <v>23</v>
      </c>
      <c r="S600" s="155">
        <v>41337</v>
      </c>
      <c r="T600" s="155">
        <v>41309</v>
      </c>
      <c r="U600" s="156" t="s">
        <v>435</v>
      </c>
      <c r="V600" s="156"/>
      <c r="W600" s="124">
        <v>0.1</v>
      </c>
      <c r="X600" s="125">
        <f t="shared" si="42"/>
        <v>21.711333333333332</v>
      </c>
      <c r="Y600" s="126">
        <f t="shared" si="43"/>
        <v>1172.412</v>
      </c>
      <c r="Z600" s="127"/>
    </row>
    <row r="601" spans="3:26" s="115" customFormat="1" ht="39" thickBot="1" x14ac:dyDescent="0.25">
      <c r="C601" s="116">
        <v>582</v>
      </c>
      <c r="D601" s="120">
        <v>1241</v>
      </c>
      <c r="E601" s="138">
        <v>124106</v>
      </c>
      <c r="F601" s="119" t="s">
        <v>37</v>
      </c>
      <c r="G601" s="120" t="s">
        <v>1606</v>
      </c>
      <c r="H601" s="156"/>
      <c r="I601" s="120" t="s">
        <v>1569</v>
      </c>
      <c r="J601" s="120" t="s">
        <v>1524</v>
      </c>
      <c r="K601" s="120" t="s">
        <v>1286</v>
      </c>
      <c r="L601" s="120" t="s">
        <v>51</v>
      </c>
      <c r="M601" s="160" t="s">
        <v>1602</v>
      </c>
      <c r="N601" s="155">
        <v>41327</v>
      </c>
      <c r="O601" s="156" t="s">
        <v>1524</v>
      </c>
      <c r="P601" s="156">
        <v>5566.8399999999992</v>
      </c>
      <c r="Q601" s="156" t="s">
        <v>141</v>
      </c>
      <c r="R601" s="166">
        <v>23</v>
      </c>
      <c r="S601" s="155">
        <v>41337</v>
      </c>
      <c r="T601" s="155">
        <v>41309</v>
      </c>
      <c r="U601" s="156" t="s">
        <v>435</v>
      </c>
      <c r="V601" s="156"/>
      <c r="W601" s="124">
        <v>0.1</v>
      </c>
      <c r="X601" s="125">
        <f t="shared" si="42"/>
        <v>46.390333333333331</v>
      </c>
      <c r="Y601" s="126">
        <f t="shared" si="43"/>
        <v>2505.078</v>
      </c>
      <c r="Z601" s="127"/>
    </row>
    <row r="602" spans="3:26" s="115" customFormat="1" ht="39" thickTop="1" x14ac:dyDescent="0.2">
      <c r="C602" s="103">
        <v>583</v>
      </c>
      <c r="D602" s="120">
        <v>1241</v>
      </c>
      <c r="E602" s="138">
        <v>124106</v>
      </c>
      <c r="F602" s="119" t="s">
        <v>37</v>
      </c>
      <c r="G602" s="120" t="s">
        <v>1607</v>
      </c>
      <c r="H602" s="156"/>
      <c r="I602" s="120" t="s">
        <v>1608</v>
      </c>
      <c r="J602" s="120" t="s">
        <v>1524</v>
      </c>
      <c r="K602" s="120" t="s">
        <v>1241</v>
      </c>
      <c r="L602" s="120" t="s">
        <v>51</v>
      </c>
      <c r="M602" s="160" t="s">
        <v>1602</v>
      </c>
      <c r="N602" s="155">
        <v>41327</v>
      </c>
      <c r="O602" s="156" t="s">
        <v>1524</v>
      </c>
      <c r="P602" s="156">
        <v>3442.8799999999997</v>
      </c>
      <c r="Q602" s="156" t="s">
        <v>141</v>
      </c>
      <c r="R602" s="166">
        <v>23</v>
      </c>
      <c r="S602" s="155">
        <v>41337</v>
      </c>
      <c r="T602" s="155">
        <v>41309</v>
      </c>
      <c r="U602" s="156" t="s">
        <v>435</v>
      </c>
      <c r="V602" s="156"/>
      <c r="W602" s="124">
        <v>0.1</v>
      </c>
      <c r="X602" s="125">
        <f t="shared" si="42"/>
        <v>28.690666666666669</v>
      </c>
      <c r="Y602" s="126">
        <f t="shared" si="43"/>
        <v>1549.296</v>
      </c>
      <c r="Z602" s="127"/>
    </row>
    <row r="603" spans="3:26" s="115" customFormat="1" ht="64.5" thickBot="1" x14ac:dyDescent="0.25">
      <c r="C603" s="116">
        <v>584</v>
      </c>
      <c r="D603" s="120">
        <v>1241</v>
      </c>
      <c r="E603" s="138">
        <v>124106</v>
      </c>
      <c r="F603" s="119" t="s">
        <v>37</v>
      </c>
      <c r="G603" s="120" t="s">
        <v>1609</v>
      </c>
      <c r="H603" s="156"/>
      <c r="I603" s="120" t="s">
        <v>1610</v>
      </c>
      <c r="J603" s="120" t="s">
        <v>1524</v>
      </c>
      <c r="K603" s="120" t="s">
        <v>920</v>
      </c>
      <c r="L603" s="120" t="s">
        <v>51</v>
      </c>
      <c r="M603" s="160" t="s">
        <v>1611</v>
      </c>
      <c r="N603" s="155">
        <v>41327</v>
      </c>
      <c r="O603" s="156" t="s">
        <v>1524</v>
      </c>
      <c r="P603" s="156">
        <v>2888.3999999999996</v>
      </c>
      <c r="Q603" s="156" t="s">
        <v>141</v>
      </c>
      <c r="R603" s="166">
        <v>23</v>
      </c>
      <c r="S603" s="155">
        <v>41337</v>
      </c>
      <c r="T603" s="155">
        <v>41309</v>
      </c>
      <c r="U603" s="156" t="s">
        <v>233</v>
      </c>
      <c r="V603" s="156"/>
      <c r="W603" s="124">
        <v>0.1</v>
      </c>
      <c r="X603" s="125">
        <f t="shared" si="42"/>
        <v>24.069999999999997</v>
      </c>
      <c r="Y603" s="126">
        <f t="shared" si="43"/>
        <v>1299.78</v>
      </c>
      <c r="Z603" s="127"/>
    </row>
    <row r="604" spans="3:26" s="115" customFormat="1" ht="64.5" thickTop="1" x14ac:dyDescent="0.2">
      <c r="C604" s="103">
        <v>585</v>
      </c>
      <c r="D604" s="120">
        <v>1241</v>
      </c>
      <c r="E604" s="138">
        <v>124106</v>
      </c>
      <c r="F604" s="119" t="s">
        <v>37</v>
      </c>
      <c r="G604" s="120" t="s">
        <v>1612</v>
      </c>
      <c r="H604" s="156"/>
      <c r="I604" s="120" t="s">
        <v>1610</v>
      </c>
      <c r="J604" s="120" t="s">
        <v>1524</v>
      </c>
      <c r="K604" s="120" t="s">
        <v>920</v>
      </c>
      <c r="L604" s="120" t="s">
        <v>51</v>
      </c>
      <c r="M604" s="160" t="s">
        <v>1611</v>
      </c>
      <c r="N604" s="155">
        <v>41327</v>
      </c>
      <c r="O604" s="156" t="s">
        <v>1524</v>
      </c>
      <c r="P604" s="156">
        <v>2888.3999999999996</v>
      </c>
      <c r="Q604" s="156" t="s">
        <v>141</v>
      </c>
      <c r="R604" s="166">
        <v>23</v>
      </c>
      <c r="S604" s="155">
        <v>41337</v>
      </c>
      <c r="T604" s="155">
        <v>41309</v>
      </c>
      <c r="U604" s="156" t="s">
        <v>233</v>
      </c>
      <c r="V604" s="156"/>
      <c r="W604" s="124">
        <v>0.1</v>
      </c>
      <c r="X604" s="125">
        <f t="shared" si="42"/>
        <v>24.069999999999997</v>
      </c>
      <c r="Y604" s="126">
        <f t="shared" si="43"/>
        <v>1299.78</v>
      </c>
      <c r="Z604" s="127"/>
    </row>
    <row r="605" spans="3:26" s="115" customFormat="1" ht="39" thickBot="1" x14ac:dyDescent="0.25">
      <c r="C605" s="116">
        <v>586</v>
      </c>
      <c r="D605" s="120">
        <v>1241</v>
      </c>
      <c r="E605" s="138">
        <v>124106</v>
      </c>
      <c r="F605" s="119" t="s">
        <v>37</v>
      </c>
      <c r="G605" s="120" t="s">
        <v>1613</v>
      </c>
      <c r="H605" s="156"/>
      <c r="I605" s="120" t="s">
        <v>1569</v>
      </c>
      <c r="J605" s="120" t="s">
        <v>1524</v>
      </c>
      <c r="K605" s="120" t="s">
        <v>1286</v>
      </c>
      <c r="L605" s="120" t="s">
        <v>51</v>
      </c>
      <c r="M605" s="160" t="s">
        <v>1614</v>
      </c>
      <c r="N605" s="155">
        <v>41327</v>
      </c>
      <c r="O605" s="156" t="s">
        <v>1524</v>
      </c>
      <c r="P605" s="156">
        <v>5566.8399999999992</v>
      </c>
      <c r="Q605" s="156" t="s">
        <v>141</v>
      </c>
      <c r="R605" s="166">
        <v>23</v>
      </c>
      <c r="S605" s="155">
        <v>41337</v>
      </c>
      <c r="T605" s="155">
        <v>41309</v>
      </c>
      <c r="U605" s="156" t="s">
        <v>233</v>
      </c>
      <c r="V605" s="156"/>
      <c r="W605" s="124">
        <v>0.1</v>
      </c>
      <c r="X605" s="125">
        <f t="shared" si="42"/>
        <v>46.390333333333331</v>
      </c>
      <c r="Y605" s="126">
        <f t="shared" si="43"/>
        <v>2505.078</v>
      </c>
      <c r="Z605" s="127"/>
    </row>
    <row r="606" spans="3:26" s="115" customFormat="1" ht="39" thickTop="1" x14ac:dyDescent="0.2">
      <c r="C606" s="103">
        <v>587</v>
      </c>
      <c r="D606" s="120">
        <v>1241</v>
      </c>
      <c r="E606" s="138">
        <v>124106</v>
      </c>
      <c r="F606" s="119" t="s">
        <v>37</v>
      </c>
      <c r="G606" s="120" t="s">
        <v>1615</v>
      </c>
      <c r="H606" s="156"/>
      <c r="I606" s="120" t="s">
        <v>1569</v>
      </c>
      <c r="J606" s="120" t="s">
        <v>1524</v>
      </c>
      <c r="K606" s="120" t="s">
        <v>1286</v>
      </c>
      <c r="L606" s="120" t="s">
        <v>51</v>
      </c>
      <c r="M606" s="160" t="s">
        <v>1614</v>
      </c>
      <c r="N606" s="155">
        <v>41327</v>
      </c>
      <c r="O606" s="156" t="s">
        <v>1524</v>
      </c>
      <c r="P606" s="156">
        <v>5566.8399999999992</v>
      </c>
      <c r="Q606" s="156" t="s">
        <v>141</v>
      </c>
      <c r="R606" s="166">
        <v>23</v>
      </c>
      <c r="S606" s="155">
        <v>41337</v>
      </c>
      <c r="T606" s="155">
        <v>41309</v>
      </c>
      <c r="U606" s="156" t="s">
        <v>233</v>
      </c>
      <c r="V606" s="156"/>
      <c r="W606" s="124">
        <v>0.1</v>
      </c>
      <c r="X606" s="125">
        <f t="shared" si="42"/>
        <v>46.390333333333331</v>
      </c>
      <c r="Y606" s="126">
        <f t="shared" si="43"/>
        <v>2505.078</v>
      </c>
      <c r="Z606" s="127"/>
    </row>
    <row r="607" spans="3:26" s="115" customFormat="1" ht="39" thickBot="1" x14ac:dyDescent="0.25">
      <c r="C607" s="116">
        <v>588</v>
      </c>
      <c r="D607" s="120">
        <v>1241</v>
      </c>
      <c r="E607" s="138">
        <v>124106</v>
      </c>
      <c r="F607" s="119" t="s">
        <v>37</v>
      </c>
      <c r="G607" s="120" t="s">
        <v>1616</v>
      </c>
      <c r="H607" s="156"/>
      <c r="I607" s="120" t="s">
        <v>1617</v>
      </c>
      <c r="J607" s="120" t="s">
        <v>1524</v>
      </c>
      <c r="K607" s="120" t="s">
        <v>1618</v>
      </c>
      <c r="L607" s="120" t="s">
        <v>51</v>
      </c>
      <c r="M607" s="160" t="s">
        <v>1614</v>
      </c>
      <c r="N607" s="155">
        <v>41327</v>
      </c>
      <c r="O607" s="156" t="s">
        <v>1524</v>
      </c>
      <c r="P607" s="156">
        <v>4888.24</v>
      </c>
      <c r="Q607" s="156" t="s">
        <v>141</v>
      </c>
      <c r="R607" s="166">
        <v>23</v>
      </c>
      <c r="S607" s="155">
        <v>41337</v>
      </c>
      <c r="T607" s="155">
        <v>41309</v>
      </c>
      <c r="U607" s="156" t="s">
        <v>233</v>
      </c>
      <c r="V607" s="156"/>
      <c r="W607" s="124">
        <v>0.1</v>
      </c>
      <c r="X607" s="125">
        <f t="shared" si="42"/>
        <v>40.735333333333337</v>
      </c>
      <c r="Y607" s="126">
        <f t="shared" si="43"/>
        <v>2199.7080000000001</v>
      </c>
      <c r="Z607" s="127"/>
    </row>
    <row r="608" spans="3:26" s="115" customFormat="1" ht="39" thickTop="1" x14ac:dyDescent="0.2">
      <c r="C608" s="103">
        <v>589</v>
      </c>
      <c r="D608" s="120">
        <v>1241</v>
      </c>
      <c r="E608" s="138">
        <v>124106</v>
      </c>
      <c r="F608" s="119" t="s">
        <v>37</v>
      </c>
      <c r="G608" s="120" t="s">
        <v>1619</v>
      </c>
      <c r="H608" s="156"/>
      <c r="I608" s="120" t="s">
        <v>1617</v>
      </c>
      <c r="J608" s="120" t="s">
        <v>1524</v>
      </c>
      <c r="K608" s="120" t="s">
        <v>1618</v>
      </c>
      <c r="L608" s="120" t="s">
        <v>51</v>
      </c>
      <c r="M608" s="160" t="s">
        <v>1614</v>
      </c>
      <c r="N608" s="155">
        <v>41327</v>
      </c>
      <c r="O608" s="156" t="s">
        <v>1524</v>
      </c>
      <c r="P608" s="156">
        <v>4888.24</v>
      </c>
      <c r="Q608" s="156" t="s">
        <v>141</v>
      </c>
      <c r="R608" s="166">
        <v>23</v>
      </c>
      <c r="S608" s="155">
        <v>41337</v>
      </c>
      <c r="T608" s="155">
        <v>41309</v>
      </c>
      <c r="U608" s="156" t="s">
        <v>233</v>
      </c>
      <c r="V608" s="156"/>
      <c r="W608" s="124">
        <v>0.1</v>
      </c>
      <c r="X608" s="125">
        <f t="shared" si="42"/>
        <v>40.735333333333337</v>
      </c>
      <c r="Y608" s="126">
        <f t="shared" si="43"/>
        <v>2199.7080000000001</v>
      </c>
      <c r="Z608" s="127"/>
    </row>
    <row r="609" spans="3:26" s="115" customFormat="1" ht="26.25" thickBot="1" x14ac:dyDescent="0.25">
      <c r="C609" s="116">
        <v>590</v>
      </c>
      <c r="D609" s="120">
        <v>1241</v>
      </c>
      <c r="E609" s="138">
        <v>124106</v>
      </c>
      <c r="F609" s="119" t="s">
        <v>37</v>
      </c>
      <c r="G609" s="120" t="s">
        <v>1620</v>
      </c>
      <c r="H609" s="156"/>
      <c r="I609" s="120" t="s">
        <v>1621</v>
      </c>
      <c r="J609" s="120" t="s">
        <v>1524</v>
      </c>
      <c r="K609" s="120" t="s">
        <v>1622</v>
      </c>
      <c r="L609" s="120" t="s">
        <v>51</v>
      </c>
      <c r="M609" s="160" t="s">
        <v>1623</v>
      </c>
      <c r="N609" s="155">
        <v>41327</v>
      </c>
      <c r="O609" s="156" t="s">
        <v>1524</v>
      </c>
      <c r="P609" s="156">
        <v>747.04</v>
      </c>
      <c r="Q609" s="156" t="s">
        <v>141</v>
      </c>
      <c r="R609" s="166">
        <v>39</v>
      </c>
      <c r="S609" s="155">
        <v>41337</v>
      </c>
      <c r="T609" s="155">
        <v>41309</v>
      </c>
      <c r="U609" s="156" t="s">
        <v>233</v>
      </c>
      <c r="V609" s="156"/>
      <c r="W609" s="124">
        <v>0.1</v>
      </c>
      <c r="X609" s="125">
        <f t="shared" si="42"/>
        <v>6.2253333333333325</v>
      </c>
      <c r="Y609" s="126">
        <f t="shared" si="43"/>
        <v>336.16799999999995</v>
      </c>
      <c r="Z609" s="127"/>
    </row>
    <row r="610" spans="3:26" s="115" customFormat="1" ht="26.25" thickTop="1" x14ac:dyDescent="0.2">
      <c r="C610" s="103">
        <v>591</v>
      </c>
      <c r="D610" s="120">
        <v>1241</v>
      </c>
      <c r="E610" s="138">
        <v>124106</v>
      </c>
      <c r="F610" s="119" t="s">
        <v>37</v>
      </c>
      <c r="G610" s="120" t="s">
        <v>1624</v>
      </c>
      <c r="H610" s="156"/>
      <c r="I610" s="120" t="s">
        <v>1621</v>
      </c>
      <c r="J610" s="120" t="s">
        <v>1524</v>
      </c>
      <c r="K610" s="120" t="s">
        <v>1622</v>
      </c>
      <c r="L610" s="120" t="s">
        <v>51</v>
      </c>
      <c r="M610" s="160" t="s">
        <v>1623</v>
      </c>
      <c r="N610" s="155">
        <v>41327</v>
      </c>
      <c r="O610" s="156" t="s">
        <v>1524</v>
      </c>
      <c r="P610" s="156">
        <v>747.04</v>
      </c>
      <c r="Q610" s="156" t="s">
        <v>141</v>
      </c>
      <c r="R610" s="166">
        <v>39</v>
      </c>
      <c r="S610" s="155">
        <v>41337</v>
      </c>
      <c r="T610" s="155">
        <v>41309</v>
      </c>
      <c r="U610" s="156" t="s">
        <v>233</v>
      </c>
      <c r="V610" s="156"/>
      <c r="W610" s="124">
        <v>0.1</v>
      </c>
      <c r="X610" s="125">
        <f t="shared" ref="X610:X658" si="44">+P610*0.1/12</f>
        <v>6.2253333333333325</v>
      </c>
      <c r="Y610" s="126">
        <f t="shared" ref="Y610:Y658" si="45">+P610*0.1*4.5</f>
        <v>336.16799999999995</v>
      </c>
      <c r="Z610" s="127"/>
    </row>
    <row r="611" spans="3:26" s="115" customFormat="1" ht="39" thickBot="1" x14ac:dyDescent="0.25">
      <c r="C611" s="116">
        <v>592</v>
      </c>
      <c r="D611" s="120">
        <v>1241</v>
      </c>
      <c r="E611" s="138">
        <v>124106</v>
      </c>
      <c r="F611" s="119" t="s">
        <v>37</v>
      </c>
      <c r="G611" s="120" t="s">
        <v>1625</v>
      </c>
      <c r="H611" s="156"/>
      <c r="I611" s="120" t="s">
        <v>1626</v>
      </c>
      <c r="J611" s="120" t="s">
        <v>1524</v>
      </c>
      <c r="K611" s="120" t="s">
        <v>1627</v>
      </c>
      <c r="L611" s="120" t="s">
        <v>51</v>
      </c>
      <c r="M611" s="160" t="s">
        <v>1623</v>
      </c>
      <c r="N611" s="155">
        <v>41327</v>
      </c>
      <c r="O611" s="156" t="s">
        <v>1524</v>
      </c>
      <c r="P611" s="156">
        <v>431.52</v>
      </c>
      <c r="Q611" s="156" t="s">
        <v>141</v>
      </c>
      <c r="R611" s="166">
        <v>39</v>
      </c>
      <c r="S611" s="155">
        <v>41337</v>
      </c>
      <c r="T611" s="155">
        <v>41309</v>
      </c>
      <c r="U611" s="156" t="s">
        <v>233</v>
      </c>
      <c r="V611" s="156"/>
      <c r="W611" s="124">
        <v>0.1</v>
      </c>
      <c r="X611" s="125">
        <f t="shared" si="44"/>
        <v>3.5960000000000001</v>
      </c>
      <c r="Y611" s="126">
        <f t="shared" si="45"/>
        <v>194.184</v>
      </c>
      <c r="Z611" s="127"/>
    </row>
    <row r="612" spans="3:26" s="115" customFormat="1" ht="39" thickTop="1" x14ac:dyDescent="0.2">
      <c r="C612" s="103">
        <v>593</v>
      </c>
      <c r="D612" s="120">
        <v>1241</v>
      </c>
      <c r="E612" s="138">
        <v>124106</v>
      </c>
      <c r="F612" s="119" t="s">
        <v>37</v>
      </c>
      <c r="G612" s="120" t="s">
        <v>1628</v>
      </c>
      <c r="H612" s="156"/>
      <c r="I612" s="120" t="s">
        <v>1626</v>
      </c>
      <c r="J612" s="120" t="s">
        <v>1524</v>
      </c>
      <c r="K612" s="120" t="s">
        <v>1627</v>
      </c>
      <c r="L612" s="120" t="s">
        <v>51</v>
      </c>
      <c r="M612" s="160" t="s">
        <v>1623</v>
      </c>
      <c r="N612" s="155">
        <v>41327</v>
      </c>
      <c r="O612" s="156" t="s">
        <v>1524</v>
      </c>
      <c r="P612" s="156">
        <v>431.52</v>
      </c>
      <c r="Q612" s="156" t="s">
        <v>141</v>
      </c>
      <c r="R612" s="166">
        <v>39</v>
      </c>
      <c r="S612" s="155">
        <v>41337</v>
      </c>
      <c r="T612" s="155">
        <v>41309</v>
      </c>
      <c r="U612" s="156" t="s">
        <v>233</v>
      </c>
      <c r="V612" s="156"/>
      <c r="W612" s="124">
        <v>0.1</v>
      </c>
      <c r="X612" s="125">
        <f t="shared" si="44"/>
        <v>3.5960000000000001</v>
      </c>
      <c r="Y612" s="126">
        <f t="shared" si="45"/>
        <v>194.184</v>
      </c>
      <c r="Z612" s="127"/>
    </row>
    <row r="613" spans="3:26" s="115" customFormat="1" ht="39" thickBot="1" x14ac:dyDescent="0.25">
      <c r="C613" s="116">
        <v>594</v>
      </c>
      <c r="D613" s="120">
        <v>1241</v>
      </c>
      <c r="E613" s="138">
        <v>124106</v>
      </c>
      <c r="F613" s="119" t="s">
        <v>37</v>
      </c>
      <c r="G613" s="120" t="s">
        <v>1629</v>
      </c>
      <c r="H613" s="156"/>
      <c r="I613" s="120" t="s">
        <v>1626</v>
      </c>
      <c r="J613" s="120" t="s">
        <v>1524</v>
      </c>
      <c r="K613" s="120" t="s">
        <v>1627</v>
      </c>
      <c r="L613" s="120" t="s">
        <v>51</v>
      </c>
      <c r="M613" s="160" t="s">
        <v>1623</v>
      </c>
      <c r="N613" s="155">
        <v>41327</v>
      </c>
      <c r="O613" s="156" t="s">
        <v>1524</v>
      </c>
      <c r="P613" s="156">
        <v>431.52</v>
      </c>
      <c r="Q613" s="156" t="s">
        <v>141</v>
      </c>
      <c r="R613" s="166">
        <v>39</v>
      </c>
      <c r="S613" s="155">
        <v>41337</v>
      </c>
      <c r="T613" s="155">
        <v>41309</v>
      </c>
      <c r="U613" s="156" t="s">
        <v>233</v>
      </c>
      <c r="V613" s="156"/>
      <c r="W613" s="124">
        <v>0.1</v>
      </c>
      <c r="X613" s="125">
        <f t="shared" si="44"/>
        <v>3.5960000000000001</v>
      </c>
      <c r="Y613" s="126">
        <f t="shared" si="45"/>
        <v>194.184</v>
      </c>
      <c r="Z613" s="127"/>
    </row>
    <row r="614" spans="3:26" s="115" customFormat="1" ht="51.75" thickTop="1" x14ac:dyDescent="0.2">
      <c r="C614" s="103">
        <v>595</v>
      </c>
      <c r="D614" s="120">
        <v>1241</v>
      </c>
      <c r="E614" s="138">
        <v>124106</v>
      </c>
      <c r="F614" s="119" t="s">
        <v>37</v>
      </c>
      <c r="G614" s="120" t="s">
        <v>1630</v>
      </c>
      <c r="H614" s="156"/>
      <c r="I614" s="120" t="s">
        <v>1631</v>
      </c>
      <c r="J614" s="120" t="s">
        <v>1524</v>
      </c>
      <c r="K614" s="120" t="s">
        <v>999</v>
      </c>
      <c r="L614" s="120" t="s">
        <v>51</v>
      </c>
      <c r="M614" s="160" t="s">
        <v>1623</v>
      </c>
      <c r="N614" s="155">
        <v>41327</v>
      </c>
      <c r="O614" s="156" t="s">
        <v>1524</v>
      </c>
      <c r="P614" s="156">
        <v>1695.9199999999998</v>
      </c>
      <c r="Q614" s="156" t="s">
        <v>141</v>
      </c>
      <c r="R614" s="166">
        <v>39</v>
      </c>
      <c r="S614" s="155">
        <v>41337</v>
      </c>
      <c r="T614" s="155">
        <v>41309</v>
      </c>
      <c r="U614" s="156" t="s">
        <v>233</v>
      </c>
      <c r="V614" s="156"/>
      <c r="W614" s="124">
        <v>0.1</v>
      </c>
      <c r="X614" s="125">
        <f t="shared" si="44"/>
        <v>14.132666666666665</v>
      </c>
      <c r="Y614" s="126">
        <f t="shared" si="45"/>
        <v>763.16399999999999</v>
      </c>
      <c r="Z614" s="127"/>
    </row>
    <row r="615" spans="3:26" s="115" customFormat="1" ht="51.75" thickBot="1" x14ac:dyDescent="0.25">
      <c r="C615" s="116">
        <v>596</v>
      </c>
      <c r="D615" s="120">
        <v>1241</v>
      </c>
      <c r="E615" s="138">
        <v>124106</v>
      </c>
      <c r="F615" s="119" t="s">
        <v>37</v>
      </c>
      <c r="G615" s="120" t="s">
        <v>1632</v>
      </c>
      <c r="H615" s="156"/>
      <c r="I615" s="120" t="s">
        <v>1631</v>
      </c>
      <c r="J615" s="120" t="s">
        <v>1524</v>
      </c>
      <c r="K615" s="120" t="s">
        <v>999</v>
      </c>
      <c r="L615" s="120" t="s">
        <v>51</v>
      </c>
      <c r="M615" s="160" t="s">
        <v>1623</v>
      </c>
      <c r="N615" s="155">
        <v>41327</v>
      </c>
      <c r="O615" s="156" t="s">
        <v>1524</v>
      </c>
      <c r="P615" s="156">
        <v>1695.9199999999998</v>
      </c>
      <c r="Q615" s="156" t="s">
        <v>141</v>
      </c>
      <c r="R615" s="166">
        <v>39</v>
      </c>
      <c r="S615" s="155">
        <v>41337</v>
      </c>
      <c r="T615" s="155">
        <v>41309</v>
      </c>
      <c r="U615" s="156" t="s">
        <v>233</v>
      </c>
      <c r="V615" s="156"/>
      <c r="W615" s="124">
        <v>0.1</v>
      </c>
      <c r="X615" s="125">
        <f t="shared" si="44"/>
        <v>14.132666666666665</v>
      </c>
      <c r="Y615" s="126">
        <f t="shared" si="45"/>
        <v>763.16399999999999</v>
      </c>
      <c r="Z615" s="127"/>
    </row>
    <row r="616" spans="3:26" s="115" customFormat="1" ht="64.5" thickTop="1" x14ac:dyDescent="0.2">
      <c r="C616" s="103">
        <v>597</v>
      </c>
      <c r="D616" s="120">
        <v>1241</v>
      </c>
      <c r="E616" s="138">
        <v>124106</v>
      </c>
      <c r="F616" s="119" t="s">
        <v>37</v>
      </c>
      <c r="G616" s="120" t="s">
        <v>1633</v>
      </c>
      <c r="H616" s="156"/>
      <c r="I616" s="120" t="s">
        <v>1610</v>
      </c>
      <c r="J616" s="120" t="s">
        <v>1524</v>
      </c>
      <c r="K616" s="120" t="s">
        <v>920</v>
      </c>
      <c r="L616" s="120" t="s">
        <v>51</v>
      </c>
      <c r="M616" s="160" t="s">
        <v>1623</v>
      </c>
      <c r="N616" s="155">
        <v>41327</v>
      </c>
      <c r="O616" s="156" t="s">
        <v>1524</v>
      </c>
      <c r="P616" s="156">
        <v>2888.3999999999996</v>
      </c>
      <c r="Q616" s="156" t="s">
        <v>141</v>
      </c>
      <c r="R616" s="166">
        <v>39</v>
      </c>
      <c r="S616" s="155">
        <v>41337</v>
      </c>
      <c r="T616" s="155">
        <v>41309</v>
      </c>
      <c r="U616" s="156" t="s">
        <v>233</v>
      </c>
      <c r="V616" s="156"/>
      <c r="W616" s="124">
        <v>0.1</v>
      </c>
      <c r="X616" s="125">
        <f t="shared" si="44"/>
        <v>24.069999999999997</v>
      </c>
      <c r="Y616" s="126">
        <f t="shared" si="45"/>
        <v>1299.78</v>
      </c>
      <c r="Z616" s="127"/>
    </row>
    <row r="617" spans="3:26" s="115" customFormat="1" ht="64.5" thickBot="1" x14ac:dyDescent="0.25">
      <c r="C617" s="116">
        <v>598</v>
      </c>
      <c r="D617" s="120">
        <v>1241</v>
      </c>
      <c r="E617" s="138">
        <v>124106</v>
      </c>
      <c r="F617" s="119" t="s">
        <v>37</v>
      </c>
      <c r="G617" s="120" t="s">
        <v>1634</v>
      </c>
      <c r="H617" s="156"/>
      <c r="I617" s="120" t="s">
        <v>1610</v>
      </c>
      <c r="J617" s="120" t="s">
        <v>1524</v>
      </c>
      <c r="K617" s="120" t="s">
        <v>920</v>
      </c>
      <c r="L617" s="120" t="s">
        <v>51</v>
      </c>
      <c r="M617" s="160" t="s">
        <v>1623</v>
      </c>
      <c r="N617" s="155">
        <v>41327</v>
      </c>
      <c r="O617" s="156" t="s">
        <v>1524</v>
      </c>
      <c r="P617" s="156">
        <v>2888.3999999999996</v>
      </c>
      <c r="Q617" s="156" t="s">
        <v>141</v>
      </c>
      <c r="R617" s="166">
        <v>39</v>
      </c>
      <c r="S617" s="155">
        <v>41337</v>
      </c>
      <c r="T617" s="155">
        <v>41309</v>
      </c>
      <c r="U617" s="156" t="s">
        <v>233</v>
      </c>
      <c r="V617" s="156"/>
      <c r="W617" s="124">
        <v>0.1</v>
      </c>
      <c r="X617" s="125">
        <f t="shared" si="44"/>
        <v>24.069999999999997</v>
      </c>
      <c r="Y617" s="126">
        <f t="shared" si="45"/>
        <v>1299.78</v>
      </c>
      <c r="Z617" s="127"/>
    </row>
    <row r="618" spans="3:26" s="115" customFormat="1" ht="39" thickTop="1" x14ac:dyDescent="0.2">
      <c r="C618" s="103">
        <v>599</v>
      </c>
      <c r="D618" s="120">
        <v>1241</v>
      </c>
      <c r="E618" s="138">
        <v>124106</v>
      </c>
      <c r="F618" s="119" t="s">
        <v>37</v>
      </c>
      <c r="G618" s="120" t="s">
        <v>1635</v>
      </c>
      <c r="H618" s="156"/>
      <c r="I618" s="120" t="s">
        <v>1636</v>
      </c>
      <c r="J618" s="120" t="s">
        <v>1524</v>
      </c>
      <c r="K618" s="120" t="s">
        <v>1637</v>
      </c>
      <c r="L618" s="120" t="s">
        <v>51</v>
      </c>
      <c r="M618" s="160" t="s">
        <v>1623</v>
      </c>
      <c r="N618" s="155">
        <v>41327</v>
      </c>
      <c r="O618" s="156" t="s">
        <v>1524</v>
      </c>
      <c r="P618" s="156">
        <v>445.43999999999994</v>
      </c>
      <c r="Q618" s="156" t="s">
        <v>141</v>
      </c>
      <c r="R618" s="166">
        <v>39</v>
      </c>
      <c r="S618" s="155">
        <v>41337</v>
      </c>
      <c r="T618" s="155">
        <v>41309</v>
      </c>
      <c r="U618" s="156" t="s">
        <v>233</v>
      </c>
      <c r="V618" s="156"/>
      <c r="W618" s="124">
        <v>0.1</v>
      </c>
      <c r="X618" s="125">
        <f t="shared" si="44"/>
        <v>3.7119999999999997</v>
      </c>
      <c r="Y618" s="126">
        <f t="shared" si="45"/>
        <v>200.44799999999998</v>
      </c>
      <c r="Z618" s="127"/>
    </row>
    <row r="619" spans="3:26" s="115" customFormat="1" ht="39" thickBot="1" x14ac:dyDescent="0.25">
      <c r="C619" s="116">
        <v>600</v>
      </c>
      <c r="D619" s="120">
        <v>1241</v>
      </c>
      <c r="E619" s="138">
        <v>124106</v>
      </c>
      <c r="F619" s="119" t="s">
        <v>37</v>
      </c>
      <c r="G619" s="120" t="s">
        <v>1638</v>
      </c>
      <c r="H619" s="156"/>
      <c r="I619" s="120" t="s">
        <v>1636</v>
      </c>
      <c r="J619" s="120" t="s">
        <v>1524</v>
      </c>
      <c r="K619" s="120" t="s">
        <v>1637</v>
      </c>
      <c r="L619" s="120" t="s">
        <v>51</v>
      </c>
      <c r="M619" s="160" t="s">
        <v>1623</v>
      </c>
      <c r="N619" s="155">
        <v>41327</v>
      </c>
      <c r="O619" s="156" t="s">
        <v>1524</v>
      </c>
      <c r="P619" s="156">
        <v>445.43999999999994</v>
      </c>
      <c r="Q619" s="156" t="s">
        <v>141</v>
      </c>
      <c r="R619" s="166">
        <v>39</v>
      </c>
      <c r="S619" s="155">
        <v>41337</v>
      </c>
      <c r="T619" s="155">
        <v>41309</v>
      </c>
      <c r="U619" s="156" t="s">
        <v>233</v>
      </c>
      <c r="V619" s="156"/>
      <c r="W619" s="124">
        <v>0.1</v>
      </c>
      <c r="X619" s="125">
        <f t="shared" si="44"/>
        <v>3.7119999999999997</v>
      </c>
      <c r="Y619" s="126">
        <f t="shared" si="45"/>
        <v>200.44799999999998</v>
      </c>
      <c r="Z619" s="127"/>
    </row>
    <row r="620" spans="3:26" s="115" customFormat="1" ht="26.25" thickTop="1" x14ac:dyDescent="0.2">
      <c r="C620" s="103">
        <v>601</v>
      </c>
      <c r="D620" s="120">
        <v>1241</v>
      </c>
      <c r="E620" s="138">
        <v>124106</v>
      </c>
      <c r="F620" s="119" t="s">
        <v>37</v>
      </c>
      <c r="G620" s="120" t="s">
        <v>1639</v>
      </c>
      <c r="H620" s="156"/>
      <c r="I620" s="120" t="s">
        <v>1640</v>
      </c>
      <c r="J620" s="120" t="s">
        <v>1524</v>
      </c>
      <c r="K620" s="120" t="s">
        <v>1641</v>
      </c>
      <c r="L620" s="120" t="s">
        <v>51</v>
      </c>
      <c r="M620" s="160" t="s">
        <v>1623</v>
      </c>
      <c r="N620" s="155">
        <v>41327</v>
      </c>
      <c r="O620" s="156" t="s">
        <v>1524</v>
      </c>
      <c r="P620" s="156">
        <v>255.2</v>
      </c>
      <c r="Q620" s="156" t="s">
        <v>141</v>
      </c>
      <c r="R620" s="166">
        <v>39</v>
      </c>
      <c r="S620" s="155">
        <v>41337</v>
      </c>
      <c r="T620" s="155">
        <v>41309</v>
      </c>
      <c r="U620" s="156" t="s">
        <v>233</v>
      </c>
      <c r="V620" s="156"/>
      <c r="W620" s="124">
        <v>0.1</v>
      </c>
      <c r="X620" s="125">
        <f t="shared" si="44"/>
        <v>2.1266666666666665</v>
      </c>
      <c r="Y620" s="126">
        <f t="shared" si="45"/>
        <v>114.84</v>
      </c>
      <c r="Z620" s="127"/>
    </row>
    <row r="621" spans="3:26" s="115" customFormat="1" ht="26.25" thickBot="1" x14ac:dyDescent="0.25">
      <c r="C621" s="116">
        <v>602</v>
      </c>
      <c r="D621" s="120">
        <v>1241</v>
      </c>
      <c r="E621" s="138">
        <v>124106</v>
      </c>
      <c r="F621" s="119" t="s">
        <v>37</v>
      </c>
      <c r="G621" s="120" t="s">
        <v>1642</v>
      </c>
      <c r="H621" s="156"/>
      <c r="I621" s="120" t="s">
        <v>1640</v>
      </c>
      <c r="J621" s="120" t="s">
        <v>1524</v>
      </c>
      <c r="K621" s="120" t="s">
        <v>1641</v>
      </c>
      <c r="L621" s="120" t="s">
        <v>51</v>
      </c>
      <c r="M621" s="160" t="s">
        <v>1623</v>
      </c>
      <c r="N621" s="155">
        <v>41327</v>
      </c>
      <c r="O621" s="156" t="s">
        <v>1524</v>
      </c>
      <c r="P621" s="156">
        <v>255.2</v>
      </c>
      <c r="Q621" s="156" t="s">
        <v>141</v>
      </c>
      <c r="R621" s="166">
        <v>39</v>
      </c>
      <c r="S621" s="155">
        <v>41337</v>
      </c>
      <c r="T621" s="155">
        <v>41309</v>
      </c>
      <c r="U621" s="156" t="s">
        <v>233</v>
      </c>
      <c r="V621" s="156"/>
      <c r="W621" s="124">
        <v>0.1</v>
      </c>
      <c r="X621" s="125">
        <f t="shared" si="44"/>
        <v>2.1266666666666665</v>
      </c>
      <c r="Y621" s="126">
        <f t="shared" si="45"/>
        <v>114.84</v>
      </c>
      <c r="Z621" s="127"/>
    </row>
    <row r="622" spans="3:26" s="115" customFormat="1" ht="39" thickTop="1" x14ac:dyDescent="0.2">
      <c r="C622" s="103">
        <v>603</v>
      </c>
      <c r="D622" s="120">
        <v>1241</v>
      </c>
      <c r="E622" s="138">
        <v>124106</v>
      </c>
      <c r="F622" s="119" t="s">
        <v>37</v>
      </c>
      <c r="G622" s="120" t="s">
        <v>1643</v>
      </c>
      <c r="H622" s="162" t="s">
        <v>754</v>
      </c>
      <c r="I622" s="120" t="s">
        <v>1644</v>
      </c>
      <c r="J622" s="120" t="s">
        <v>1524</v>
      </c>
      <c r="K622" s="120" t="s">
        <v>1203</v>
      </c>
      <c r="L622" s="120" t="s">
        <v>51</v>
      </c>
      <c r="M622" s="160" t="s">
        <v>1645</v>
      </c>
      <c r="N622" s="155">
        <v>41327</v>
      </c>
      <c r="O622" s="156" t="s">
        <v>1524</v>
      </c>
      <c r="P622" s="156">
        <v>8561.9599999999991</v>
      </c>
      <c r="Q622" s="156" t="s">
        <v>141</v>
      </c>
      <c r="R622" s="166">
        <v>39</v>
      </c>
      <c r="S622" s="155">
        <v>41337</v>
      </c>
      <c r="T622" s="155">
        <v>41309</v>
      </c>
      <c r="U622" s="156" t="s">
        <v>233</v>
      </c>
      <c r="V622" s="156"/>
      <c r="W622" s="124">
        <v>0.1</v>
      </c>
      <c r="X622" s="125">
        <f t="shared" si="44"/>
        <v>71.349666666666664</v>
      </c>
      <c r="Y622" s="126">
        <f t="shared" si="45"/>
        <v>3852.8819999999996</v>
      </c>
      <c r="Z622" s="127"/>
    </row>
    <row r="623" spans="3:26" s="115" customFormat="1" ht="39" thickBot="1" x14ac:dyDescent="0.25">
      <c r="C623" s="116">
        <v>604</v>
      </c>
      <c r="D623" s="120">
        <v>1241</v>
      </c>
      <c r="E623" s="138">
        <v>124106</v>
      </c>
      <c r="F623" s="119" t="s">
        <v>37</v>
      </c>
      <c r="G623" s="120" t="s">
        <v>1646</v>
      </c>
      <c r="H623" s="162" t="s">
        <v>754</v>
      </c>
      <c r="I623" s="120" t="s">
        <v>1644</v>
      </c>
      <c r="J623" s="120" t="s">
        <v>1524</v>
      </c>
      <c r="K623" s="120" t="s">
        <v>1203</v>
      </c>
      <c r="L623" s="120" t="s">
        <v>51</v>
      </c>
      <c r="M623" s="160" t="s">
        <v>1645</v>
      </c>
      <c r="N623" s="155">
        <v>41327</v>
      </c>
      <c r="O623" s="156" t="s">
        <v>1524</v>
      </c>
      <c r="P623" s="156">
        <v>8561.9599999999991</v>
      </c>
      <c r="Q623" s="156" t="s">
        <v>141</v>
      </c>
      <c r="R623" s="166">
        <v>39</v>
      </c>
      <c r="S623" s="155">
        <v>41337</v>
      </c>
      <c r="T623" s="155">
        <v>41309</v>
      </c>
      <c r="U623" s="156" t="s">
        <v>233</v>
      </c>
      <c r="V623" s="156"/>
      <c r="W623" s="124">
        <v>0.1</v>
      </c>
      <c r="X623" s="125">
        <f t="shared" si="44"/>
        <v>71.349666666666664</v>
      </c>
      <c r="Y623" s="126">
        <f t="shared" si="45"/>
        <v>3852.8819999999996</v>
      </c>
      <c r="Z623" s="127"/>
    </row>
    <row r="624" spans="3:26" s="115" customFormat="1" ht="39" thickTop="1" x14ac:dyDescent="0.2">
      <c r="C624" s="103">
        <v>605</v>
      </c>
      <c r="D624" s="120">
        <v>1241</v>
      </c>
      <c r="E624" s="138">
        <v>124106</v>
      </c>
      <c r="F624" s="119" t="s">
        <v>37</v>
      </c>
      <c r="G624" s="120" t="s">
        <v>1647</v>
      </c>
      <c r="H624" s="162" t="s">
        <v>754</v>
      </c>
      <c r="I624" s="120" t="s">
        <v>1644</v>
      </c>
      <c r="J624" s="120" t="s">
        <v>1524</v>
      </c>
      <c r="K624" s="120" t="s">
        <v>1203</v>
      </c>
      <c r="L624" s="120" t="s">
        <v>51</v>
      </c>
      <c r="M624" s="160" t="s">
        <v>1645</v>
      </c>
      <c r="N624" s="155">
        <v>41327</v>
      </c>
      <c r="O624" s="156" t="s">
        <v>1524</v>
      </c>
      <c r="P624" s="156">
        <v>8561.9599999999991</v>
      </c>
      <c r="Q624" s="156" t="s">
        <v>141</v>
      </c>
      <c r="R624" s="166">
        <v>39</v>
      </c>
      <c r="S624" s="155">
        <v>41337</v>
      </c>
      <c r="T624" s="155">
        <v>41309</v>
      </c>
      <c r="U624" s="156" t="s">
        <v>233</v>
      </c>
      <c r="V624" s="156"/>
      <c r="W624" s="124">
        <v>0.1</v>
      </c>
      <c r="X624" s="125">
        <f t="shared" si="44"/>
        <v>71.349666666666664</v>
      </c>
      <c r="Y624" s="126">
        <f t="shared" si="45"/>
        <v>3852.8819999999996</v>
      </c>
      <c r="Z624" s="127"/>
    </row>
    <row r="625" spans="3:26" s="115" customFormat="1" ht="39" thickBot="1" x14ac:dyDescent="0.25">
      <c r="C625" s="116">
        <v>606</v>
      </c>
      <c r="D625" s="120">
        <v>1241</v>
      </c>
      <c r="E625" s="138">
        <v>124106</v>
      </c>
      <c r="F625" s="119" t="s">
        <v>37</v>
      </c>
      <c r="G625" s="120" t="s">
        <v>1648</v>
      </c>
      <c r="H625" s="120" t="s">
        <v>317</v>
      </c>
      <c r="I625" s="120" t="s">
        <v>1644</v>
      </c>
      <c r="J625" s="120" t="s">
        <v>1524</v>
      </c>
      <c r="K625" s="120" t="s">
        <v>1203</v>
      </c>
      <c r="L625" s="120" t="s">
        <v>51</v>
      </c>
      <c r="M625" s="160" t="s">
        <v>1645</v>
      </c>
      <c r="N625" s="155">
        <v>41327</v>
      </c>
      <c r="O625" s="156" t="s">
        <v>1524</v>
      </c>
      <c r="P625" s="156">
        <v>8561.9599999999991</v>
      </c>
      <c r="Q625" s="156" t="s">
        <v>141</v>
      </c>
      <c r="R625" s="166">
        <v>39</v>
      </c>
      <c r="S625" s="155">
        <v>41337</v>
      </c>
      <c r="T625" s="155">
        <v>41309</v>
      </c>
      <c r="U625" s="120" t="s">
        <v>233</v>
      </c>
      <c r="V625" s="120"/>
      <c r="W625" s="124">
        <v>0.1</v>
      </c>
      <c r="X625" s="125">
        <f t="shared" si="44"/>
        <v>71.349666666666664</v>
      </c>
      <c r="Y625" s="126">
        <f t="shared" si="45"/>
        <v>3852.8819999999996</v>
      </c>
      <c r="Z625" s="127"/>
    </row>
    <row r="626" spans="3:26" s="115" customFormat="1" ht="39" thickTop="1" x14ac:dyDescent="0.2">
      <c r="C626" s="103">
        <v>607</v>
      </c>
      <c r="D626" s="120">
        <v>1241</v>
      </c>
      <c r="E626" s="138">
        <v>124106</v>
      </c>
      <c r="F626" s="119" t="s">
        <v>37</v>
      </c>
      <c r="G626" s="120" t="s">
        <v>1649</v>
      </c>
      <c r="H626" s="156"/>
      <c r="I626" s="120" t="s">
        <v>1601</v>
      </c>
      <c r="J626" s="120" t="s">
        <v>1524</v>
      </c>
      <c r="K626" s="120" t="s">
        <v>1232</v>
      </c>
      <c r="L626" s="120" t="s">
        <v>51</v>
      </c>
      <c r="M626" s="160" t="s">
        <v>1650</v>
      </c>
      <c r="N626" s="155">
        <v>41327</v>
      </c>
      <c r="O626" s="156" t="s">
        <v>1524</v>
      </c>
      <c r="P626" s="156">
        <v>8488.8799999999992</v>
      </c>
      <c r="Q626" s="156" t="s">
        <v>141</v>
      </c>
      <c r="R626" s="166">
        <v>39</v>
      </c>
      <c r="S626" s="155">
        <v>41337</v>
      </c>
      <c r="T626" s="155">
        <v>41309</v>
      </c>
      <c r="U626" s="156" t="s">
        <v>233</v>
      </c>
      <c r="V626" s="156"/>
      <c r="W626" s="124">
        <v>0.1</v>
      </c>
      <c r="X626" s="125">
        <f t="shared" si="44"/>
        <v>70.740666666666655</v>
      </c>
      <c r="Y626" s="126">
        <f t="shared" si="45"/>
        <v>3819.9959999999996</v>
      </c>
      <c r="Z626" s="127"/>
    </row>
    <row r="627" spans="3:26" s="115" customFormat="1" ht="39" thickBot="1" x14ac:dyDescent="0.25">
      <c r="C627" s="116">
        <v>608</v>
      </c>
      <c r="D627" s="120">
        <v>1241</v>
      </c>
      <c r="E627" s="138">
        <v>124106</v>
      </c>
      <c r="F627" s="119" t="s">
        <v>37</v>
      </c>
      <c r="G627" s="120" t="s">
        <v>1651</v>
      </c>
      <c r="H627" s="156"/>
      <c r="I627" s="120" t="s">
        <v>1566</v>
      </c>
      <c r="J627" s="120" t="s">
        <v>1524</v>
      </c>
      <c r="K627" s="120" t="s">
        <v>1567</v>
      </c>
      <c r="L627" s="120" t="s">
        <v>51</v>
      </c>
      <c r="M627" s="160" t="s">
        <v>1650</v>
      </c>
      <c r="N627" s="155">
        <v>41327</v>
      </c>
      <c r="O627" s="156" t="s">
        <v>1524</v>
      </c>
      <c r="P627" s="156">
        <v>2605.3599999999997</v>
      </c>
      <c r="Q627" s="156" t="s">
        <v>141</v>
      </c>
      <c r="R627" s="166">
        <v>39</v>
      </c>
      <c r="S627" s="155">
        <v>41337</v>
      </c>
      <c r="T627" s="155">
        <v>41309</v>
      </c>
      <c r="U627" s="156" t="s">
        <v>233</v>
      </c>
      <c r="V627" s="156"/>
      <c r="W627" s="124">
        <v>0.1</v>
      </c>
      <c r="X627" s="125">
        <f t="shared" si="44"/>
        <v>21.711333333333332</v>
      </c>
      <c r="Y627" s="126">
        <f t="shared" si="45"/>
        <v>1172.412</v>
      </c>
      <c r="Z627" s="127"/>
    </row>
    <row r="628" spans="3:26" s="115" customFormat="1" ht="39" thickTop="1" x14ac:dyDescent="0.2">
      <c r="C628" s="103">
        <v>609</v>
      </c>
      <c r="D628" s="120">
        <v>1241</v>
      </c>
      <c r="E628" s="138">
        <v>124106</v>
      </c>
      <c r="F628" s="119" t="s">
        <v>37</v>
      </c>
      <c r="G628" s="120" t="s">
        <v>1652</v>
      </c>
      <c r="H628" s="156"/>
      <c r="I628" s="120" t="s">
        <v>1608</v>
      </c>
      <c r="J628" s="120" t="s">
        <v>1524</v>
      </c>
      <c r="K628" s="120" t="s">
        <v>1241</v>
      </c>
      <c r="L628" s="120" t="s">
        <v>51</v>
      </c>
      <c r="M628" s="160" t="s">
        <v>1650</v>
      </c>
      <c r="N628" s="155">
        <v>41327</v>
      </c>
      <c r="O628" s="156" t="s">
        <v>1524</v>
      </c>
      <c r="P628" s="156">
        <v>3442.8799999999997</v>
      </c>
      <c r="Q628" s="156" t="s">
        <v>141</v>
      </c>
      <c r="R628" s="166">
        <v>39</v>
      </c>
      <c r="S628" s="155">
        <v>41337</v>
      </c>
      <c r="T628" s="155">
        <v>41309</v>
      </c>
      <c r="U628" s="156" t="s">
        <v>233</v>
      </c>
      <c r="V628" s="156"/>
      <c r="W628" s="124">
        <v>0.1</v>
      </c>
      <c r="X628" s="125">
        <f t="shared" si="44"/>
        <v>28.690666666666669</v>
      </c>
      <c r="Y628" s="126">
        <f t="shared" si="45"/>
        <v>1549.296</v>
      </c>
      <c r="Z628" s="127"/>
    </row>
    <row r="629" spans="3:26" s="115" customFormat="1" ht="26.25" thickBot="1" x14ac:dyDescent="0.25">
      <c r="C629" s="116">
        <v>610</v>
      </c>
      <c r="D629" s="120">
        <v>1241</v>
      </c>
      <c r="E629" s="138">
        <v>124106</v>
      </c>
      <c r="F629" s="119" t="s">
        <v>37</v>
      </c>
      <c r="G629" s="120" t="s">
        <v>1653</v>
      </c>
      <c r="H629" s="156"/>
      <c r="I629" s="120" t="s">
        <v>1654</v>
      </c>
      <c r="J629" s="120" t="s">
        <v>1524</v>
      </c>
      <c r="K629" s="120" t="s">
        <v>1655</v>
      </c>
      <c r="L629" s="120" t="s">
        <v>51</v>
      </c>
      <c r="M629" s="160" t="s">
        <v>1650</v>
      </c>
      <c r="N629" s="155">
        <v>41327</v>
      </c>
      <c r="O629" s="156" t="s">
        <v>1524</v>
      </c>
      <c r="P629" s="156">
        <v>728.4799999999999</v>
      </c>
      <c r="Q629" s="156" t="s">
        <v>141</v>
      </c>
      <c r="R629" s="166">
        <v>39</v>
      </c>
      <c r="S629" s="155">
        <v>41337</v>
      </c>
      <c r="T629" s="155">
        <v>41309</v>
      </c>
      <c r="U629" s="156" t="s">
        <v>233</v>
      </c>
      <c r="V629" s="156"/>
      <c r="W629" s="124">
        <v>0.1</v>
      </c>
      <c r="X629" s="125">
        <f t="shared" si="44"/>
        <v>6.0706666666666669</v>
      </c>
      <c r="Y629" s="126">
        <f t="shared" si="45"/>
        <v>327.81599999999997</v>
      </c>
      <c r="Z629" s="127"/>
    </row>
    <row r="630" spans="3:26" s="115" customFormat="1" ht="39" thickTop="1" x14ac:dyDescent="0.2">
      <c r="C630" s="103">
        <v>611</v>
      </c>
      <c r="D630" s="120">
        <v>1241</v>
      </c>
      <c r="E630" s="138">
        <v>124106</v>
      </c>
      <c r="F630" s="119" t="s">
        <v>37</v>
      </c>
      <c r="G630" s="120" t="s">
        <v>1656</v>
      </c>
      <c r="H630" s="162" t="s">
        <v>754</v>
      </c>
      <c r="I630" s="120" t="s">
        <v>1596</v>
      </c>
      <c r="J630" s="120" t="s">
        <v>1524</v>
      </c>
      <c r="K630" s="120" t="s">
        <v>1597</v>
      </c>
      <c r="L630" s="120" t="s">
        <v>51</v>
      </c>
      <c r="M630" s="160" t="s">
        <v>1657</v>
      </c>
      <c r="N630" s="155">
        <v>41327</v>
      </c>
      <c r="O630" s="156" t="s">
        <v>1524</v>
      </c>
      <c r="P630" s="156">
        <v>3326.8799999999997</v>
      </c>
      <c r="Q630" s="156" t="s">
        <v>141</v>
      </c>
      <c r="R630" s="166">
        <v>39</v>
      </c>
      <c r="S630" s="155">
        <v>41337</v>
      </c>
      <c r="T630" s="155">
        <v>41309</v>
      </c>
      <c r="U630" s="156" t="s">
        <v>233</v>
      </c>
      <c r="V630" s="156"/>
      <c r="W630" s="124">
        <v>0.1</v>
      </c>
      <c r="X630" s="125">
        <f t="shared" si="44"/>
        <v>27.724</v>
      </c>
      <c r="Y630" s="126">
        <f t="shared" si="45"/>
        <v>1497.096</v>
      </c>
      <c r="Z630" s="127"/>
    </row>
    <row r="631" spans="3:26" s="115" customFormat="1" ht="26.25" thickBot="1" x14ac:dyDescent="0.25">
      <c r="C631" s="116">
        <v>612</v>
      </c>
      <c r="D631" s="120">
        <v>1241</v>
      </c>
      <c r="E631" s="138">
        <v>124106</v>
      </c>
      <c r="F631" s="119" t="s">
        <v>37</v>
      </c>
      <c r="G631" s="120" t="s">
        <v>1658</v>
      </c>
      <c r="H631" s="156"/>
      <c r="I631" s="120" t="s">
        <v>1586</v>
      </c>
      <c r="J631" s="120" t="s">
        <v>1524</v>
      </c>
      <c r="K631" s="120" t="s">
        <v>1563</v>
      </c>
      <c r="L631" s="120" t="s">
        <v>51</v>
      </c>
      <c r="M631" s="160" t="s">
        <v>1659</v>
      </c>
      <c r="N631" s="155">
        <v>41327</v>
      </c>
      <c r="O631" s="156" t="s">
        <v>1524</v>
      </c>
      <c r="P631" s="156">
        <v>8738.2799999999988</v>
      </c>
      <c r="Q631" s="156" t="s">
        <v>141</v>
      </c>
      <c r="R631" s="166">
        <v>39</v>
      </c>
      <c r="S631" s="155">
        <v>41337</v>
      </c>
      <c r="T631" s="155">
        <v>41309</v>
      </c>
      <c r="U631" s="156" t="s">
        <v>233</v>
      </c>
      <c r="V631" s="156"/>
      <c r="W631" s="124">
        <v>0.1</v>
      </c>
      <c r="X631" s="125">
        <f t="shared" si="44"/>
        <v>72.819000000000003</v>
      </c>
      <c r="Y631" s="126">
        <f t="shared" si="45"/>
        <v>3932.2259999999997</v>
      </c>
      <c r="Z631" s="127"/>
    </row>
    <row r="632" spans="3:26" s="115" customFormat="1" ht="39" thickTop="1" x14ac:dyDescent="0.2">
      <c r="C632" s="103">
        <v>613</v>
      </c>
      <c r="D632" s="120">
        <v>1241</v>
      </c>
      <c r="E632" s="138">
        <v>124106</v>
      </c>
      <c r="F632" s="119" t="s">
        <v>37</v>
      </c>
      <c r="G632" s="120" t="s">
        <v>1660</v>
      </c>
      <c r="H632" s="156"/>
      <c r="I632" s="120" t="s">
        <v>1566</v>
      </c>
      <c r="J632" s="120" t="s">
        <v>1524</v>
      </c>
      <c r="K632" s="120" t="s">
        <v>1567</v>
      </c>
      <c r="L632" s="120" t="s">
        <v>51</v>
      </c>
      <c r="M632" s="160" t="s">
        <v>1659</v>
      </c>
      <c r="N632" s="155">
        <v>41327</v>
      </c>
      <c r="O632" s="156" t="s">
        <v>1524</v>
      </c>
      <c r="P632" s="156">
        <v>2605.3599999999997</v>
      </c>
      <c r="Q632" s="156" t="s">
        <v>141</v>
      </c>
      <c r="R632" s="166">
        <v>39</v>
      </c>
      <c r="S632" s="155">
        <v>41337</v>
      </c>
      <c r="T632" s="155">
        <v>41309</v>
      </c>
      <c r="U632" s="156" t="s">
        <v>233</v>
      </c>
      <c r="V632" s="156"/>
      <c r="W632" s="124">
        <v>0.1</v>
      </c>
      <c r="X632" s="125">
        <f t="shared" si="44"/>
        <v>21.711333333333332</v>
      </c>
      <c r="Y632" s="126">
        <f t="shared" si="45"/>
        <v>1172.412</v>
      </c>
      <c r="Z632" s="127"/>
    </row>
    <row r="633" spans="3:26" s="115" customFormat="1" ht="26.25" thickBot="1" x14ac:dyDescent="0.25">
      <c r="C633" s="116">
        <v>614</v>
      </c>
      <c r="D633" s="120">
        <v>1241</v>
      </c>
      <c r="E633" s="138">
        <v>124106</v>
      </c>
      <c r="F633" s="119" t="s">
        <v>37</v>
      </c>
      <c r="G633" s="120" t="s">
        <v>1661</v>
      </c>
      <c r="H633" s="156"/>
      <c r="I633" s="120" t="s">
        <v>1662</v>
      </c>
      <c r="J633" s="120" t="s">
        <v>1524</v>
      </c>
      <c r="K633" s="120" t="s">
        <v>1663</v>
      </c>
      <c r="L633" s="120" t="s">
        <v>51</v>
      </c>
      <c r="M633" s="160" t="s">
        <v>1659</v>
      </c>
      <c r="N633" s="155">
        <v>41327</v>
      </c>
      <c r="O633" s="156" t="s">
        <v>1524</v>
      </c>
      <c r="P633" s="156">
        <v>428.03999999999996</v>
      </c>
      <c r="Q633" s="156" t="s">
        <v>141</v>
      </c>
      <c r="R633" s="166">
        <v>39</v>
      </c>
      <c r="S633" s="155">
        <v>41337</v>
      </c>
      <c r="T633" s="155">
        <v>41309</v>
      </c>
      <c r="U633" s="156" t="s">
        <v>233</v>
      </c>
      <c r="V633" s="156"/>
      <c r="W633" s="124">
        <v>0.1</v>
      </c>
      <c r="X633" s="125">
        <f t="shared" si="44"/>
        <v>3.5670000000000002</v>
      </c>
      <c r="Y633" s="126">
        <f t="shared" si="45"/>
        <v>192.61799999999999</v>
      </c>
      <c r="Z633" s="127"/>
    </row>
    <row r="634" spans="3:26" s="115" customFormat="1" ht="39" thickTop="1" x14ac:dyDescent="0.2">
      <c r="C634" s="103">
        <v>615</v>
      </c>
      <c r="D634" s="120">
        <v>1241</v>
      </c>
      <c r="E634" s="138">
        <v>124106</v>
      </c>
      <c r="F634" s="119" t="s">
        <v>37</v>
      </c>
      <c r="G634" s="120" t="s">
        <v>1664</v>
      </c>
      <c r="H634" s="156"/>
      <c r="I634" s="120" t="s">
        <v>1569</v>
      </c>
      <c r="J634" s="120" t="s">
        <v>1524</v>
      </c>
      <c r="K634" s="120" t="s">
        <v>1286</v>
      </c>
      <c r="L634" s="120" t="s">
        <v>51</v>
      </c>
      <c r="M634" s="160" t="s">
        <v>1659</v>
      </c>
      <c r="N634" s="155">
        <v>41327</v>
      </c>
      <c r="O634" s="156" t="s">
        <v>1524</v>
      </c>
      <c r="P634" s="156">
        <v>5566.8399999999992</v>
      </c>
      <c r="Q634" s="156" t="s">
        <v>141</v>
      </c>
      <c r="R634" s="166">
        <v>39</v>
      </c>
      <c r="S634" s="155">
        <v>41337</v>
      </c>
      <c r="T634" s="155">
        <v>41309</v>
      </c>
      <c r="U634" s="156" t="s">
        <v>233</v>
      </c>
      <c r="V634" s="156"/>
      <c r="W634" s="124">
        <v>0.1</v>
      </c>
      <c r="X634" s="125">
        <f t="shared" si="44"/>
        <v>46.390333333333331</v>
      </c>
      <c r="Y634" s="126">
        <f t="shared" si="45"/>
        <v>2505.078</v>
      </c>
      <c r="Z634" s="127"/>
    </row>
    <row r="635" spans="3:26" s="115" customFormat="1" ht="51.75" thickBot="1" x14ac:dyDescent="0.25">
      <c r="C635" s="116">
        <v>616</v>
      </c>
      <c r="D635" s="120">
        <v>1241</v>
      </c>
      <c r="E635" s="138">
        <v>124106</v>
      </c>
      <c r="F635" s="119" t="s">
        <v>37</v>
      </c>
      <c r="G635" s="120" t="s">
        <v>1665</v>
      </c>
      <c r="H635" s="156"/>
      <c r="I635" s="120" t="s">
        <v>1571</v>
      </c>
      <c r="J635" s="120" t="s">
        <v>1524</v>
      </c>
      <c r="K635" s="120" t="s">
        <v>803</v>
      </c>
      <c r="L635" s="120" t="s">
        <v>51</v>
      </c>
      <c r="M635" s="160" t="s">
        <v>1659</v>
      </c>
      <c r="N635" s="155">
        <v>41327</v>
      </c>
      <c r="O635" s="156" t="s">
        <v>1524</v>
      </c>
      <c r="P635" s="156">
        <v>3520.6</v>
      </c>
      <c r="Q635" s="156" t="s">
        <v>141</v>
      </c>
      <c r="R635" s="166">
        <v>39</v>
      </c>
      <c r="S635" s="155">
        <v>41337</v>
      </c>
      <c r="T635" s="155">
        <v>41309</v>
      </c>
      <c r="U635" s="156" t="s">
        <v>233</v>
      </c>
      <c r="V635" s="156"/>
      <c r="W635" s="124">
        <v>0.1</v>
      </c>
      <c r="X635" s="125">
        <f t="shared" si="44"/>
        <v>29.338333333333335</v>
      </c>
      <c r="Y635" s="126">
        <f t="shared" si="45"/>
        <v>1584.27</v>
      </c>
      <c r="Z635" s="127"/>
    </row>
    <row r="636" spans="3:26" s="115" customFormat="1" ht="39" thickTop="1" x14ac:dyDescent="0.2">
      <c r="C636" s="103">
        <v>617</v>
      </c>
      <c r="D636" s="120">
        <v>1241</v>
      </c>
      <c r="E636" s="138">
        <v>124106</v>
      </c>
      <c r="F636" s="119" t="s">
        <v>37</v>
      </c>
      <c r="G636" s="120" t="s">
        <v>1666</v>
      </c>
      <c r="H636" s="120" t="s">
        <v>317</v>
      </c>
      <c r="I636" s="120" t="s">
        <v>1573</v>
      </c>
      <c r="J636" s="120" t="s">
        <v>1524</v>
      </c>
      <c r="K636" s="120" t="s">
        <v>806</v>
      </c>
      <c r="L636" s="120" t="s">
        <v>51</v>
      </c>
      <c r="M636" s="160" t="s">
        <v>1659</v>
      </c>
      <c r="N636" s="155">
        <v>41327</v>
      </c>
      <c r="O636" s="156" t="s">
        <v>1524</v>
      </c>
      <c r="P636" s="156">
        <v>3027.6</v>
      </c>
      <c r="Q636" s="156" t="s">
        <v>141</v>
      </c>
      <c r="R636" s="166">
        <v>39</v>
      </c>
      <c r="S636" s="155">
        <v>41337</v>
      </c>
      <c r="T636" s="155">
        <v>41309</v>
      </c>
      <c r="U636" s="120" t="s">
        <v>233</v>
      </c>
      <c r="V636" s="120"/>
      <c r="W636" s="124">
        <v>0.1</v>
      </c>
      <c r="X636" s="125">
        <f t="shared" si="44"/>
        <v>25.23</v>
      </c>
      <c r="Y636" s="126">
        <f t="shared" si="45"/>
        <v>1362.42</v>
      </c>
      <c r="Z636" s="127"/>
    </row>
    <row r="637" spans="3:26" s="115" customFormat="1" ht="39" thickBot="1" x14ac:dyDescent="0.25">
      <c r="C637" s="116">
        <v>618</v>
      </c>
      <c r="D637" s="120">
        <v>1241</v>
      </c>
      <c r="E637" s="138">
        <v>124106</v>
      </c>
      <c r="F637" s="119" t="s">
        <v>37</v>
      </c>
      <c r="G637" s="120" t="s">
        <v>1667</v>
      </c>
      <c r="H637" s="120" t="s">
        <v>317</v>
      </c>
      <c r="I637" s="120" t="s">
        <v>1573</v>
      </c>
      <c r="J637" s="120" t="s">
        <v>1524</v>
      </c>
      <c r="K637" s="120" t="s">
        <v>806</v>
      </c>
      <c r="L637" s="120" t="s">
        <v>51</v>
      </c>
      <c r="M637" s="160" t="s">
        <v>1659</v>
      </c>
      <c r="N637" s="155">
        <v>41327</v>
      </c>
      <c r="O637" s="156" t="s">
        <v>1524</v>
      </c>
      <c r="P637" s="156">
        <v>3027.6</v>
      </c>
      <c r="Q637" s="156" t="s">
        <v>141</v>
      </c>
      <c r="R637" s="166">
        <v>39</v>
      </c>
      <c r="S637" s="155">
        <v>41337</v>
      </c>
      <c r="T637" s="155">
        <v>41309</v>
      </c>
      <c r="U637" s="120" t="s">
        <v>233</v>
      </c>
      <c r="V637" s="120"/>
      <c r="W637" s="124">
        <v>0.1</v>
      </c>
      <c r="X637" s="125">
        <f t="shared" si="44"/>
        <v>25.23</v>
      </c>
      <c r="Y637" s="126">
        <f t="shared" si="45"/>
        <v>1362.42</v>
      </c>
      <c r="Z637" s="127"/>
    </row>
    <row r="638" spans="3:26" s="115" customFormat="1" ht="26.25" thickTop="1" x14ac:dyDescent="0.2">
      <c r="C638" s="103">
        <v>619</v>
      </c>
      <c r="D638" s="120">
        <v>1241</v>
      </c>
      <c r="E638" s="138" t="s">
        <v>68</v>
      </c>
      <c r="F638" s="119" t="s">
        <v>56</v>
      </c>
      <c r="G638" s="120" t="s">
        <v>1668</v>
      </c>
      <c r="H638" s="120" t="s">
        <v>1669</v>
      </c>
      <c r="I638" s="120" t="s">
        <v>1670</v>
      </c>
      <c r="J638" s="120" t="s">
        <v>1671</v>
      </c>
      <c r="K638" s="120" t="s">
        <v>1672</v>
      </c>
      <c r="L638" s="120" t="s">
        <v>1673</v>
      </c>
      <c r="M638" s="166">
        <v>1029</v>
      </c>
      <c r="N638" s="155">
        <v>41340</v>
      </c>
      <c r="O638" s="156" t="s">
        <v>1674</v>
      </c>
      <c r="P638" s="156">
        <v>6727.9999999999991</v>
      </c>
      <c r="Q638" s="156" t="s">
        <v>141</v>
      </c>
      <c r="R638" s="166">
        <v>93</v>
      </c>
      <c r="S638" s="155">
        <v>41352</v>
      </c>
      <c r="T638" s="155">
        <v>41352</v>
      </c>
      <c r="U638" s="156" t="s">
        <v>62</v>
      </c>
      <c r="V638" s="156"/>
      <c r="W638" s="124">
        <v>0.1</v>
      </c>
      <c r="X638" s="125">
        <f t="shared" si="44"/>
        <v>56.066666666666663</v>
      </c>
      <c r="Y638" s="126">
        <f t="shared" si="45"/>
        <v>3027.6</v>
      </c>
      <c r="Z638" s="127"/>
    </row>
    <row r="639" spans="3:26" s="115" customFormat="1" ht="39" thickBot="1" x14ac:dyDescent="0.25">
      <c r="C639" s="116">
        <v>620</v>
      </c>
      <c r="D639" s="120">
        <v>1246</v>
      </c>
      <c r="E639" s="138">
        <v>124606</v>
      </c>
      <c r="F639" s="119" t="s">
        <v>263</v>
      </c>
      <c r="G639" s="120" t="s">
        <v>1675</v>
      </c>
      <c r="H639" s="156"/>
      <c r="I639" s="120" t="s">
        <v>1676</v>
      </c>
      <c r="J639" s="120" t="s">
        <v>1677</v>
      </c>
      <c r="K639" s="120" t="s">
        <v>50</v>
      </c>
      <c r="L639" s="120" t="s">
        <v>51</v>
      </c>
      <c r="M639" s="166">
        <v>1464</v>
      </c>
      <c r="N639" s="155">
        <v>41339</v>
      </c>
      <c r="O639" s="156" t="s">
        <v>1678</v>
      </c>
      <c r="P639" s="129">
        <v>9660.6423999999988</v>
      </c>
      <c r="Q639" s="156" t="s">
        <v>141</v>
      </c>
      <c r="R639" s="166">
        <v>145</v>
      </c>
      <c r="S639" s="155">
        <v>41339</v>
      </c>
      <c r="T639" s="155">
        <v>41339</v>
      </c>
      <c r="U639" s="156" t="s">
        <v>233</v>
      </c>
      <c r="V639" s="156"/>
      <c r="W639" s="124">
        <v>0.1</v>
      </c>
      <c r="X639" s="125">
        <f t="shared" si="44"/>
        <v>80.505353333333332</v>
      </c>
      <c r="Y639" s="126">
        <f t="shared" si="45"/>
        <v>4347.2890799999996</v>
      </c>
      <c r="Z639" s="127"/>
    </row>
    <row r="640" spans="3:26" s="115" customFormat="1" ht="39" thickTop="1" x14ac:dyDescent="0.2">
      <c r="C640" s="103">
        <v>621</v>
      </c>
      <c r="D640" s="120">
        <v>1246</v>
      </c>
      <c r="E640" s="138">
        <v>124606</v>
      </c>
      <c r="F640" s="119" t="s">
        <v>263</v>
      </c>
      <c r="G640" s="120" t="s">
        <v>1679</v>
      </c>
      <c r="H640" s="156"/>
      <c r="I640" s="120" t="s">
        <v>1676</v>
      </c>
      <c r="J640" s="120" t="s">
        <v>1677</v>
      </c>
      <c r="K640" s="120" t="s">
        <v>50</v>
      </c>
      <c r="L640" s="120" t="s">
        <v>51</v>
      </c>
      <c r="M640" s="166">
        <v>1464</v>
      </c>
      <c r="N640" s="155">
        <v>41339</v>
      </c>
      <c r="O640" s="156" t="s">
        <v>1678</v>
      </c>
      <c r="P640" s="129">
        <v>9660.6423999999988</v>
      </c>
      <c r="Q640" s="156" t="s">
        <v>141</v>
      </c>
      <c r="R640" s="166">
        <v>145</v>
      </c>
      <c r="S640" s="155">
        <v>41339</v>
      </c>
      <c r="T640" s="155">
        <v>41339</v>
      </c>
      <c r="U640" s="156" t="s">
        <v>233</v>
      </c>
      <c r="V640" s="156"/>
      <c r="W640" s="124">
        <v>0.1</v>
      </c>
      <c r="X640" s="125">
        <f t="shared" si="44"/>
        <v>80.505353333333332</v>
      </c>
      <c r="Y640" s="126">
        <f t="shared" si="45"/>
        <v>4347.2890799999996</v>
      </c>
      <c r="Z640" s="127"/>
    </row>
    <row r="641" spans="3:26" s="115" customFormat="1" ht="26.25" thickBot="1" x14ac:dyDescent="0.25">
      <c r="C641" s="116">
        <v>622</v>
      </c>
      <c r="D641" s="120">
        <v>1246</v>
      </c>
      <c r="E641" s="138">
        <v>124606</v>
      </c>
      <c r="F641" s="119" t="s">
        <v>263</v>
      </c>
      <c r="G641" s="120" t="s">
        <v>1680</v>
      </c>
      <c r="H641" s="156"/>
      <c r="I641" s="120" t="s">
        <v>941</v>
      </c>
      <c r="J641" s="120" t="s">
        <v>507</v>
      </c>
      <c r="K641" s="120" t="s">
        <v>508</v>
      </c>
      <c r="L641" s="120" t="s">
        <v>51</v>
      </c>
      <c r="M641" s="166">
        <v>1464</v>
      </c>
      <c r="N641" s="155">
        <v>41339</v>
      </c>
      <c r="O641" s="156" t="s">
        <v>1678</v>
      </c>
      <c r="P641" s="129">
        <v>3613.6319999999996</v>
      </c>
      <c r="Q641" s="156" t="s">
        <v>141</v>
      </c>
      <c r="R641" s="166">
        <v>145</v>
      </c>
      <c r="S641" s="155">
        <v>41339</v>
      </c>
      <c r="T641" s="155">
        <v>41339</v>
      </c>
      <c r="U641" s="156" t="s">
        <v>233</v>
      </c>
      <c r="V641" s="156"/>
      <c r="W641" s="124">
        <v>0.1</v>
      </c>
      <c r="X641" s="125">
        <f t="shared" si="44"/>
        <v>30.113600000000002</v>
      </c>
      <c r="Y641" s="126">
        <f t="shared" si="45"/>
        <v>1626.1343999999999</v>
      </c>
      <c r="Z641" s="127"/>
    </row>
    <row r="642" spans="3:26" s="115" customFormat="1" ht="26.25" thickTop="1" x14ac:dyDescent="0.2">
      <c r="C642" s="103">
        <v>623</v>
      </c>
      <c r="D642" s="120">
        <v>1246</v>
      </c>
      <c r="E642" s="138">
        <v>124606</v>
      </c>
      <c r="F642" s="119" t="s">
        <v>263</v>
      </c>
      <c r="G642" s="120" t="s">
        <v>1681</v>
      </c>
      <c r="H642" s="156"/>
      <c r="I642" s="120" t="s">
        <v>941</v>
      </c>
      <c r="J642" s="120" t="s">
        <v>507</v>
      </c>
      <c r="K642" s="120" t="s">
        <v>508</v>
      </c>
      <c r="L642" s="120" t="s">
        <v>51</v>
      </c>
      <c r="M642" s="166">
        <v>1464</v>
      </c>
      <c r="N642" s="155">
        <v>41339</v>
      </c>
      <c r="O642" s="156" t="s">
        <v>1678</v>
      </c>
      <c r="P642" s="129">
        <v>3613.6319999999996</v>
      </c>
      <c r="Q642" s="156" t="s">
        <v>141</v>
      </c>
      <c r="R642" s="166">
        <v>145</v>
      </c>
      <c r="S642" s="155">
        <v>41339</v>
      </c>
      <c r="T642" s="155">
        <v>41339</v>
      </c>
      <c r="U642" s="156" t="s">
        <v>233</v>
      </c>
      <c r="V642" s="156"/>
      <c r="W642" s="124">
        <v>0.1</v>
      </c>
      <c r="X642" s="125">
        <f t="shared" si="44"/>
        <v>30.113600000000002</v>
      </c>
      <c r="Y642" s="126">
        <f t="shared" si="45"/>
        <v>1626.1343999999999</v>
      </c>
      <c r="Z642" s="127"/>
    </row>
    <row r="643" spans="3:26" s="115" customFormat="1" ht="26.25" thickBot="1" x14ac:dyDescent="0.25">
      <c r="C643" s="116">
        <v>624</v>
      </c>
      <c r="D643" s="120">
        <v>1246</v>
      </c>
      <c r="E643" s="138">
        <v>124606</v>
      </c>
      <c r="F643" s="119" t="s">
        <v>263</v>
      </c>
      <c r="G643" s="120" t="s">
        <v>1682</v>
      </c>
      <c r="H643" s="156"/>
      <c r="I643" s="120" t="s">
        <v>1683</v>
      </c>
      <c r="J643" s="120" t="s">
        <v>1684</v>
      </c>
      <c r="K643" s="120" t="s">
        <v>1685</v>
      </c>
      <c r="L643" s="120" t="s">
        <v>51</v>
      </c>
      <c r="M643" s="166">
        <v>1464</v>
      </c>
      <c r="N643" s="155">
        <v>41339</v>
      </c>
      <c r="O643" s="156" t="s">
        <v>1678</v>
      </c>
      <c r="P643" s="129">
        <v>6109.4879999999994</v>
      </c>
      <c r="Q643" s="156" t="s">
        <v>141</v>
      </c>
      <c r="R643" s="166">
        <v>145</v>
      </c>
      <c r="S643" s="155">
        <v>41339</v>
      </c>
      <c r="T643" s="155">
        <v>41339</v>
      </c>
      <c r="U643" s="156" t="s">
        <v>233</v>
      </c>
      <c r="V643" s="156"/>
      <c r="W643" s="124">
        <v>0.1</v>
      </c>
      <c r="X643" s="125">
        <f t="shared" si="44"/>
        <v>50.912399999999998</v>
      </c>
      <c r="Y643" s="126">
        <f t="shared" si="45"/>
        <v>2749.2696000000001</v>
      </c>
      <c r="Z643" s="127"/>
    </row>
    <row r="644" spans="3:26" s="115" customFormat="1" ht="26.25" thickTop="1" x14ac:dyDescent="0.2">
      <c r="C644" s="103">
        <v>625</v>
      </c>
      <c r="D644" s="120">
        <v>1246</v>
      </c>
      <c r="E644" s="138">
        <v>124606</v>
      </c>
      <c r="F644" s="119" t="s">
        <v>263</v>
      </c>
      <c r="G644" s="120" t="s">
        <v>1686</v>
      </c>
      <c r="H644" s="156"/>
      <c r="I644" s="120" t="s">
        <v>1683</v>
      </c>
      <c r="J644" s="120" t="s">
        <v>1684</v>
      </c>
      <c r="K644" s="120" t="s">
        <v>1685</v>
      </c>
      <c r="L644" s="120" t="s">
        <v>51</v>
      </c>
      <c r="M644" s="166">
        <v>1464</v>
      </c>
      <c r="N644" s="155">
        <v>41339</v>
      </c>
      <c r="O644" s="156" t="s">
        <v>1678</v>
      </c>
      <c r="P644" s="129">
        <v>6109.4879999999994</v>
      </c>
      <c r="Q644" s="156" t="s">
        <v>141</v>
      </c>
      <c r="R644" s="166">
        <v>145</v>
      </c>
      <c r="S644" s="155">
        <v>41339</v>
      </c>
      <c r="T644" s="155">
        <v>41339</v>
      </c>
      <c r="U644" s="156" t="s">
        <v>233</v>
      </c>
      <c r="V644" s="156"/>
      <c r="W644" s="124">
        <v>0.1</v>
      </c>
      <c r="X644" s="125">
        <f t="shared" si="44"/>
        <v>50.912399999999998</v>
      </c>
      <c r="Y644" s="126">
        <f t="shared" si="45"/>
        <v>2749.2696000000001</v>
      </c>
      <c r="Z644" s="127"/>
    </row>
    <row r="645" spans="3:26" s="115" customFormat="1" ht="26.25" thickBot="1" x14ac:dyDescent="0.25">
      <c r="C645" s="116">
        <v>626</v>
      </c>
      <c r="D645" s="120">
        <v>1246</v>
      </c>
      <c r="E645" s="138">
        <v>124606</v>
      </c>
      <c r="F645" s="119" t="s">
        <v>263</v>
      </c>
      <c r="G645" s="120" t="s">
        <v>1687</v>
      </c>
      <c r="H645" s="156"/>
      <c r="I645" s="120" t="s">
        <v>1688</v>
      </c>
      <c r="J645" s="120" t="s">
        <v>1689</v>
      </c>
      <c r="K645" s="120" t="s">
        <v>1690</v>
      </c>
      <c r="L645" s="120" t="s">
        <v>51</v>
      </c>
      <c r="M645" s="166">
        <v>1464</v>
      </c>
      <c r="N645" s="155">
        <v>41339</v>
      </c>
      <c r="O645" s="156" t="s">
        <v>1678</v>
      </c>
      <c r="P645" s="129">
        <v>3307.3919999999994</v>
      </c>
      <c r="Q645" s="156" t="s">
        <v>141</v>
      </c>
      <c r="R645" s="166">
        <v>145</v>
      </c>
      <c r="S645" s="155">
        <v>41339</v>
      </c>
      <c r="T645" s="155">
        <v>41339</v>
      </c>
      <c r="U645" s="156" t="s">
        <v>233</v>
      </c>
      <c r="V645" s="156"/>
      <c r="W645" s="124">
        <v>0.1</v>
      </c>
      <c r="X645" s="125">
        <f t="shared" si="44"/>
        <v>27.561599999999999</v>
      </c>
      <c r="Y645" s="126">
        <f t="shared" si="45"/>
        <v>1488.3263999999999</v>
      </c>
      <c r="Z645" s="127"/>
    </row>
    <row r="646" spans="3:26" s="115" customFormat="1" ht="26.25" thickTop="1" x14ac:dyDescent="0.2">
      <c r="C646" s="103">
        <v>627</v>
      </c>
      <c r="D646" s="120">
        <v>1246</v>
      </c>
      <c r="E646" s="138">
        <v>124606</v>
      </c>
      <c r="F646" s="119" t="s">
        <v>263</v>
      </c>
      <c r="G646" s="120" t="s">
        <v>1691</v>
      </c>
      <c r="H646" s="156"/>
      <c r="I646" s="120" t="s">
        <v>1688</v>
      </c>
      <c r="J646" s="120" t="s">
        <v>1689</v>
      </c>
      <c r="K646" s="120" t="s">
        <v>1690</v>
      </c>
      <c r="L646" s="120" t="s">
        <v>51</v>
      </c>
      <c r="M646" s="166">
        <v>1464</v>
      </c>
      <c r="N646" s="155">
        <v>41339</v>
      </c>
      <c r="O646" s="156" t="s">
        <v>1678</v>
      </c>
      <c r="P646" s="129">
        <v>3307.3919999999994</v>
      </c>
      <c r="Q646" s="156" t="s">
        <v>141</v>
      </c>
      <c r="R646" s="166">
        <v>145</v>
      </c>
      <c r="S646" s="155">
        <v>41339</v>
      </c>
      <c r="T646" s="155">
        <v>41339</v>
      </c>
      <c r="U646" s="156" t="s">
        <v>233</v>
      </c>
      <c r="V646" s="156"/>
      <c r="W646" s="124">
        <v>0.1</v>
      </c>
      <c r="X646" s="125">
        <f t="shared" si="44"/>
        <v>27.561599999999999</v>
      </c>
      <c r="Y646" s="126">
        <f t="shared" si="45"/>
        <v>1488.3263999999999</v>
      </c>
      <c r="Z646" s="127"/>
    </row>
    <row r="647" spans="3:26" s="115" customFormat="1" ht="26.25" thickBot="1" x14ac:dyDescent="0.25">
      <c r="C647" s="116">
        <v>628</v>
      </c>
      <c r="D647" s="156">
        <v>1241</v>
      </c>
      <c r="E647" s="163">
        <v>124106</v>
      </c>
      <c r="F647" s="164" t="s">
        <v>37</v>
      </c>
      <c r="G647" s="156" t="s">
        <v>1692</v>
      </c>
      <c r="H647" s="120" t="s">
        <v>1669</v>
      </c>
      <c r="I647" s="156" t="s">
        <v>1693</v>
      </c>
      <c r="J647" s="156" t="s">
        <v>1694</v>
      </c>
      <c r="K647" s="156" t="s">
        <v>1695</v>
      </c>
      <c r="L647" s="156" t="s">
        <v>1696</v>
      </c>
      <c r="M647" s="156">
        <v>1030</v>
      </c>
      <c r="N647" s="165">
        <v>41352</v>
      </c>
      <c r="O647" s="156" t="s">
        <v>1674</v>
      </c>
      <c r="P647" s="167">
        <v>13687.999999999998</v>
      </c>
      <c r="Q647" s="156" t="s">
        <v>141</v>
      </c>
      <c r="R647" s="156">
        <v>36</v>
      </c>
      <c r="S647" s="165">
        <v>41374</v>
      </c>
      <c r="T647" s="165">
        <v>41374</v>
      </c>
      <c r="U647" s="156" t="s">
        <v>62</v>
      </c>
      <c r="V647" s="156"/>
      <c r="W647" s="124">
        <v>0.1</v>
      </c>
      <c r="X647" s="125">
        <f t="shared" si="44"/>
        <v>114.06666666666666</v>
      </c>
      <c r="Y647" s="126">
        <f t="shared" si="45"/>
        <v>6159.5999999999995</v>
      </c>
      <c r="Z647" s="127"/>
    </row>
    <row r="648" spans="3:26" s="115" customFormat="1" ht="39" thickTop="1" x14ac:dyDescent="0.2">
      <c r="C648" s="103">
        <v>629</v>
      </c>
      <c r="D648" s="156">
        <v>1241</v>
      </c>
      <c r="E648" s="163">
        <v>124106</v>
      </c>
      <c r="F648" s="164" t="s">
        <v>37</v>
      </c>
      <c r="G648" s="120" t="s">
        <v>1697</v>
      </c>
      <c r="H648" s="120" t="s">
        <v>1698</v>
      </c>
      <c r="I648" s="156" t="s">
        <v>1699</v>
      </c>
      <c r="J648" s="156" t="s">
        <v>1700</v>
      </c>
      <c r="K648" s="156" t="s">
        <v>1701</v>
      </c>
      <c r="L648" s="156" t="s">
        <v>1702</v>
      </c>
      <c r="M648" s="156">
        <v>5997645</v>
      </c>
      <c r="N648" s="160">
        <v>41456</v>
      </c>
      <c r="O648" s="156" t="s">
        <v>1700</v>
      </c>
      <c r="P648" s="161">
        <v>14825.1</v>
      </c>
      <c r="Q648" s="156" t="s">
        <v>141</v>
      </c>
      <c r="R648" s="156">
        <v>140</v>
      </c>
      <c r="S648" s="160">
        <v>41486</v>
      </c>
      <c r="T648" s="160">
        <v>41486</v>
      </c>
      <c r="U648" s="156" t="s">
        <v>233</v>
      </c>
      <c r="V648" s="156"/>
      <c r="W648" s="124">
        <v>0.1</v>
      </c>
      <c r="X648" s="125">
        <f t="shared" si="44"/>
        <v>123.54250000000002</v>
      </c>
      <c r="Y648" s="126">
        <f t="shared" si="45"/>
        <v>6671.295000000001</v>
      </c>
      <c r="Z648" s="127"/>
    </row>
    <row r="649" spans="3:26" s="115" customFormat="1" ht="39" thickBot="1" x14ac:dyDescent="0.25">
      <c r="C649" s="116">
        <v>630</v>
      </c>
      <c r="D649" s="156">
        <v>1241</v>
      </c>
      <c r="E649" s="163">
        <v>124106</v>
      </c>
      <c r="F649" s="164" t="s">
        <v>37</v>
      </c>
      <c r="G649" s="156" t="s">
        <v>1703</v>
      </c>
      <c r="H649" s="156" t="s">
        <v>88</v>
      </c>
      <c r="I649" s="156" t="s">
        <v>1699</v>
      </c>
      <c r="J649" s="156" t="s">
        <v>1700</v>
      </c>
      <c r="K649" s="156" t="s">
        <v>1701</v>
      </c>
      <c r="L649" s="156" t="s">
        <v>1702</v>
      </c>
      <c r="M649" s="156">
        <v>5997645</v>
      </c>
      <c r="N649" s="165">
        <v>41456</v>
      </c>
      <c r="O649" s="156" t="s">
        <v>1700</v>
      </c>
      <c r="P649" s="156">
        <v>14825.1</v>
      </c>
      <c r="Q649" s="156" t="s">
        <v>141</v>
      </c>
      <c r="R649" s="156">
        <v>140</v>
      </c>
      <c r="S649" s="165">
        <v>41486</v>
      </c>
      <c r="T649" s="165">
        <v>41486</v>
      </c>
      <c r="U649" s="156" t="s">
        <v>53</v>
      </c>
      <c r="V649" s="156"/>
      <c r="W649" s="124">
        <v>0.1</v>
      </c>
      <c r="X649" s="125">
        <f t="shared" si="44"/>
        <v>123.54250000000002</v>
      </c>
      <c r="Y649" s="126">
        <f t="shared" si="45"/>
        <v>6671.295000000001</v>
      </c>
      <c r="Z649" s="127"/>
    </row>
    <row r="650" spans="3:26" s="115" customFormat="1" ht="39" thickTop="1" x14ac:dyDescent="0.2">
      <c r="C650" s="103">
        <v>631</v>
      </c>
      <c r="D650" s="156">
        <v>1244</v>
      </c>
      <c r="E650" s="138">
        <v>124402</v>
      </c>
      <c r="F650" s="119" t="s">
        <v>516</v>
      </c>
      <c r="G650" s="156" t="s">
        <v>1704</v>
      </c>
      <c r="H650" s="156" t="s">
        <v>88</v>
      </c>
      <c r="I650" s="156" t="s">
        <v>1705</v>
      </c>
      <c r="J650" s="156" t="s">
        <v>1706</v>
      </c>
      <c r="K650" s="156">
        <v>2013</v>
      </c>
      <c r="L650" s="156" t="s">
        <v>1707</v>
      </c>
      <c r="M650" s="156">
        <v>8721</v>
      </c>
      <c r="N650" s="165">
        <v>41473</v>
      </c>
      <c r="O650" s="156" t="s">
        <v>1708</v>
      </c>
      <c r="P650" s="161">
        <v>678593</v>
      </c>
      <c r="Q650" s="156" t="s">
        <v>141</v>
      </c>
      <c r="R650" s="156">
        <v>282</v>
      </c>
      <c r="S650" s="165">
        <v>41466</v>
      </c>
      <c r="T650" s="165">
        <v>41466</v>
      </c>
      <c r="U650" s="156" t="s">
        <v>53</v>
      </c>
      <c r="V650" s="156"/>
      <c r="W650" s="124">
        <v>0.2</v>
      </c>
      <c r="X650" s="125">
        <f>+P650*0.2/12</f>
        <v>11309.883333333333</v>
      </c>
      <c r="Y650" s="126">
        <f>+P650*0.2*4.5</f>
        <v>610733.70000000007</v>
      </c>
      <c r="Z650" s="127"/>
    </row>
    <row r="651" spans="3:26" s="115" customFormat="1" ht="26.25" thickBot="1" x14ac:dyDescent="0.25">
      <c r="C651" s="116">
        <v>632</v>
      </c>
      <c r="D651" s="156">
        <v>1246</v>
      </c>
      <c r="E651" s="163" t="s">
        <v>55</v>
      </c>
      <c r="F651" s="164" t="s">
        <v>56</v>
      </c>
      <c r="G651" s="120" t="s">
        <v>1709</v>
      </c>
      <c r="H651" s="120" t="s">
        <v>1698</v>
      </c>
      <c r="I651" s="156" t="s">
        <v>1710</v>
      </c>
      <c r="J651" s="156" t="s">
        <v>1711</v>
      </c>
      <c r="K651" s="156">
        <v>302</v>
      </c>
      <c r="L651" s="156"/>
      <c r="M651" s="156">
        <v>3423</v>
      </c>
      <c r="N651" s="160">
        <v>41467</v>
      </c>
      <c r="O651" s="156" t="s">
        <v>1558</v>
      </c>
      <c r="P651" s="161">
        <v>2959.0439999999999</v>
      </c>
      <c r="Q651" s="156" t="s">
        <v>141</v>
      </c>
      <c r="R651" s="156">
        <v>13</v>
      </c>
      <c r="S651" s="160">
        <v>41488</v>
      </c>
      <c r="T651" s="160">
        <v>41488</v>
      </c>
      <c r="U651" s="156" t="s">
        <v>233</v>
      </c>
      <c r="V651" s="156"/>
      <c r="W651" s="124">
        <v>0.1</v>
      </c>
      <c r="X651" s="125">
        <f t="shared" si="44"/>
        <v>24.6587</v>
      </c>
      <c r="Y651" s="126">
        <f t="shared" si="45"/>
        <v>1331.5698</v>
      </c>
      <c r="Z651" s="127"/>
    </row>
    <row r="652" spans="3:26" s="115" customFormat="1" ht="26.25" thickTop="1" x14ac:dyDescent="0.2">
      <c r="C652" s="103">
        <v>633</v>
      </c>
      <c r="D652" s="156">
        <v>1241</v>
      </c>
      <c r="E652" s="163">
        <v>124106</v>
      </c>
      <c r="F652" s="164" t="s">
        <v>37</v>
      </c>
      <c r="G652" s="156" t="s">
        <v>1712</v>
      </c>
      <c r="H652" s="120"/>
      <c r="I652" s="156" t="s">
        <v>1713</v>
      </c>
      <c r="J652" s="156" t="s">
        <v>1714</v>
      </c>
      <c r="K652" s="156">
        <v>450</v>
      </c>
      <c r="L652" s="156" t="s">
        <v>51</v>
      </c>
      <c r="M652" s="156" t="s">
        <v>1715</v>
      </c>
      <c r="N652" s="160">
        <v>41516</v>
      </c>
      <c r="O652" s="156" t="s">
        <v>1716</v>
      </c>
      <c r="P652" s="161">
        <v>2235.9</v>
      </c>
      <c r="Q652" s="156" t="s">
        <v>141</v>
      </c>
      <c r="R652" s="156">
        <v>33</v>
      </c>
      <c r="S652" s="160">
        <v>41521</v>
      </c>
      <c r="T652" s="160">
        <v>41516</v>
      </c>
      <c r="U652" s="156" t="s">
        <v>796</v>
      </c>
      <c r="V652" s="156"/>
      <c r="W652" s="124">
        <v>0.1</v>
      </c>
      <c r="X652" s="125">
        <f t="shared" si="44"/>
        <v>18.632500000000004</v>
      </c>
      <c r="Y652" s="126">
        <f t="shared" si="45"/>
        <v>1006.1550000000002</v>
      </c>
      <c r="Z652" s="127"/>
    </row>
    <row r="653" spans="3:26" s="115" customFormat="1" ht="77.25" thickBot="1" x14ac:dyDescent="0.25">
      <c r="C653" s="116">
        <v>634</v>
      </c>
      <c r="D653" s="156">
        <v>1241</v>
      </c>
      <c r="E653" s="163">
        <v>124106</v>
      </c>
      <c r="F653" s="164" t="s">
        <v>37</v>
      </c>
      <c r="G653" s="156" t="s">
        <v>1717</v>
      </c>
      <c r="H653" s="156"/>
      <c r="I653" s="156" t="s">
        <v>1718</v>
      </c>
      <c r="J653" s="156"/>
      <c r="K653" s="156" t="s">
        <v>1719</v>
      </c>
      <c r="L653" s="156" t="s">
        <v>51</v>
      </c>
      <c r="M653" s="156">
        <v>1108</v>
      </c>
      <c r="N653" s="165">
        <v>41531</v>
      </c>
      <c r="O653" s="156" t="s">
        <v>1674</v>
      </c>
      <c r="P653" s="168">
        <v>3944</v>
      </c>
      <c r="Q653" s="156" t="s">
        <v>141</v>
      </c>
      <c r="R653" s="156">
        <v>169</v>
      </c>
      <c r="S653" s="165">
        <v>41547</v>
      </c>
      <c r="T653" s="165">
        <v>41531</v>
      </c>
      <c r="U653" s="156" t="s">
        <v>62</v>
      </c>
      <c r="V653" s="156"/>
      <c r="W653" s="124">
        <v>0.1</v>
      </c>
      <c r="X653" s="125">
        <f t="shared" si="44"/>
        <v>32.866666666666667</v>
      </c>
      <c r="Y653" s="126">
        <f t="shared" si="45"/>
        <v>1774.8000000000002</v>
      </c>
      <c r="Z653" s="127"/>
    </row>
    <row r="654" spans="3:26" s="115" customFormat="1" ht="51.75" thickTop="1" x14ac:dyDescent="0.2">
      <c r="C654" s="103">
        <v>635</v>
      </c>
      <c r="D654" s="156">
        <v>1241</v>
      </c>
      <c r="E654" s="163" t="s">
        <v>68</v>
      </c>
      <c r="F654" s="164" t="s">
        <v>56</v>
      </c>
      <c r="G654" s="156" t="s">
        <v>1720</v>
      </c>
      <c r="H654" s="156"/>
      <c r="I654" s="156" t="s">
        <v>1721</v>
      </c>
      <c r="J654" s="156" t="s">
        <v>65</v>
      </c>
      <c r="K654" s="156"/>
      <c r="L654" s="156"/>
      <c r="M654" s="156">
        <v>1116</v>
      </c>
      <c r="N654" s="165">
        <v>41565</v>
      </c>
      <c r="O654" s="156" t="s">
        <v>1674</v>
      </c>
      <c r="P654" s="161">
        <v>8119.9999999999991</v>
      </c>
      <c r="Q654" s="156" t="s">
        <v>141</v>
      </c>
      <c r="R654" s="156">
        <v>224</v>
      </c>
      <c r="S654" s="165">
        <v>41568</v>
      </c>
      <c r="T654" s="165">
        <v>41568</v>
      </c>
      <c r="U654" s="156" t="s">
        <v>62</v>
      </c>
      <c r="V654" s="156"/>
      <c r="W654" s="124">
        <v>0.1</v>
      </c>
      <c r="X654" s="125">
        <f t="shared" si="44"/>
        <v>67.666666666666671</v>
      </c>
      <c r="Y654" s="126">
        <f t="shared" si="45"/>
        <v>3654</v>
      </c>
      <c r="Z654" s="127"/>
    </row>
    <row r="655" spans="3:26" s="115" customFormat="1" ht="26.25" thickBot="1" x14ac:dyDescent="0.25">
      <c r="C655" s="116">
        <v>636</v>
      </c>
      <c r="D655" s="156">
        <v>1246</v>
      </c>
      <c r="E655" s="163">
        <v>124604</v>
      </c>
      <c r="F655" s="164" t="s">
        <v>263</v>
      </c>
      <c r="G655" s="156" t="s">
        <v>1722</v>
      </c>
      <c r="H655" s="156"/>
      <c r="I655" s="156" t="s">
        <v>1723</v>
      </c>
      <c r="J655" s="156" t="s">
        <v>1724</v>
      </c>
      <c r="K655" s="156" t="s">
        <v>1725</v>
      </c>
      <c r="L655" s="156" t="s">
        <v>1702</v>
      </c>
      <c r="M655" s="156" t="s">
        <v>1726</v>
      </c>
      <c r="N655" s="165">
        <v>41550</v>
      </c>
      <c r="O655" s="156" t="s">
        <v>1727</v>
      </c>
      <c r="P655" s="161">
        <v>3384.9611999999997</v>
      </c>
      <c r="Q655" s="156" t="s">
        <v>141</v>
      </c>
      <c r="R655" s="156">
        <v>176</v>
      </c>
      <c r="S655" s="165">
        <v>41554</v>
      </c>
      <c r="T655" s="165">
        <v>41554</v>
      </c>
      <c r="U655" s="130" t="s">
        <v>168</v>
      </c>
      <c r="V655" s="130"/>
      <c r="W655" s="124">
        <v>0.1</v>
      </c>
      <c r="X655" s="125">
        <f t="shared" si="44"/>
        <v>28.208010000000002</v>
      </c>
      <c r="Y655" s="126">
        <f t="shared" si="45"/>
        <v>1523.23254</v>
      </c>
      <c r="Z655" s="127"/>
    </row>
    <row r="656" spans="3:26" s="115" customFormat="1" ht="64.5" thickTop="1" x14ac:dyDescent="0.2">
      <c r="C656" s="103">
        <v>637</v>
      </c>
      <c r="D656" s="156">
        <v>1246</v>
      </c>
      <c r="E656" s="163" t="s">
        <v>55</v>
      </c>
      <c r="F656" s="164" t="s">
        <v>56</v>
      </c>
      <c r="G656" s="156" t="s">
        <v>1728</v>
      </c>
      <c r="H656" s="156"/>
      <c r="I656" s="156" t="s">
        <v>1729</v>
      </c>
      <c r="J656" s="156" t="s">
        <v>50</v>
      </c>
      <c r="K656" s="156" t="s">
        <v>50</v>
      </c>
      <c r="L656" s="156" t="s">
        <v>51</v>
      </c>
      <c r="M656" s="156">
        <v>824</v>
      </c>
      <c r="N656" s="165">
        <v>41578</v>
      </c>
      <c r="O656" s="156" t="s">
        <v>1730</v>
      </c>
      <c r="P656" s="161">
        <v>72001.687199999986</v>
      </c>
      <c r="Q656" s="156" t="s">
        <v>141</v>
      </c>
      <c r="R656" s="156">
        <v>288</v>
      </c>
      <c r="S656" s="165">
        <v>41578</v>
      </c>
      <c r="T656" s="165">
        <v>41578</v>
      </c>
      <c r="U656" s="156" t="s">
        <v>101</v>
      </c>
      <c r="V656" s="156"/>
      <c r="W656" s="124">
        <v>0.1</v>
      </c>
      <c r="X656" s="125">
        <f t="shared" si="44"/>
        <v>600.01405999999986</v>
      </c>
      <c r="Y656" s="126">
        <f t="shared" si="45"/>
        <v>32400.759239999996</v>
      </c>
      <c r="Z656" s="127"/>
    </row>
    <row r="657" spans="3:26" s="115" customFormat="1" ht="39" thickBot="1" x14ac:dyDescent="0.25">
      <c r="C657" s="116">
        <v>638</v>
      </c>
      <c r="D657" s="156">
        <v>1241</v>
      </c>
      <c r="E657" s="163" t="s">
        <v>68</v>
      </c>
      <c r="F657" s="164" t="s">
        <v>56</v>
      </c>
      <c r="G657" s="156" t="s">
        <v>1731</v>
      </c>
      <c r="H657" s="120" t="s">
        <v>1732</v>
      </c>
      <c r="I657" s="156" t="s">
        <v>1733</v>
      </c>
      <c r="J657" s="156" t="s">
        <v>50</v>
      </c>
      <c r="K657" s="156" t="s">
        <v>50</v>
      </c>
      <c r="L657" s="156" t="s">
        <v>51</v>
      </c>
      <c r="M657" s="156">
        <v>1117</v>
      </c>
      <c r="N657" s="160">
        <v>41585</v>
      </c>
      <c r="O657" s="156" t="s">
        <v>1674</v>
      </c>
      <c r="P657" s="161">
        <v>3363.9999999999995</v>
      </c>
      <c r="Q657" s="156" t="s">
        <v>141</v>
      </c>
      <c r="R657" s="156">
        <v>175</v>
      </c>
      <c r="S657" s="160">
        <v>41592</v>
      </c>
      <c r="T657" s="160">
        <v>41592</v>
      </c>
      <c r="U657" s="156" t="s">
        <v>62</v>
      </c>
      <c r="V657" s="156"/>
      <c r="W657" s="124">
        <v>0.1</v>
      </c>
      <c r="X657" s="125">
        <f t="shared" si="44"/>
        <v>28.033333333333331</v>
      </c>
      <c r="Y657" s="126">
        <f t="shared" si="45"/>
        <v>1513.8</v>
      </c>
      <c r="Z657" s="127"/>
    </row>
    <row r="658" spans="3:26" s="115" customFormat="1" ht="39" thickTop="1" x14ac:dyDescent="0.2">
      <c r="C658" s="103">
        <v>639</v>
      </c>
      <c r="D658" s="156">
        <v>1246</v>
      </c>
      <c r="E658" s="163" t="s">
        <v>55</v>
      </c>
      <c r="F658" s="164" t="s">
        <v>56</v>
      </c>
      <c r="G658" s="120" t="s">
        <v>1734</v>
      </c>
      <c r="H658" s="156" t="s">
        <v>1735</v>
      </c>
      <c r="I658" s="156" t="s">
        <v>1736</v>
      </c>
      <c r="J658" s="156" t="s">
        <v>1737</v>
      </c>
      <c r="K658" s="156" t="s">
        <v>50</v>
      </c>
      <c r="L658" s="156" t="s">
        <v>51</v>
      </c>
      <c r="M658" s="156">
        <v>73106</v>
      </c>
      <c r="N658" s="165">
        <v>41577</v>
      </c>
      <c r="O658" s="156" t="s">
        <v>1738</v>
      </c>
      <c r="P658" s="168">
        <v>2990</v>
      </c>
      <c r="Q658" s="156" t="s">
        <v>141</v>
      </c>
      <c r="R658" s="156">
        <v>176</v>
      </c>
      <c r="S658" s="165">
        <v>41592</v>
      </c>
      <c r="T658" s="165">
        <v>41592</v>
      </c>
      <c r="U658" s="156" t="s">
        <v>233</v>
      </c>
      <c r="V658" s="156"/>
      <c r="W658" s="124">
        <v>0.1</v>
      </c>
      <c r="X658" s="125">
        <f t="shared" si="44"/>
        <v>24.916666666666668</v>
      </c>
      <c r="Y658" s="126">
        <f t="shared" si="45"/>
        <v>1345.5</v>
      </c>
      <c r="Z658" s="127"/>
    </row>
    <row r="659" spans="3:26" s="115" customFormat="1" ht="26.25" thickBot="1" x14ac:dyDescent="0.25">
      <c r="C659" s="116">
        <v>640</v>
      </c>
      <c r="D659" s="156">
        <v>1241</v>
      </c>
      <c r="E659" s="163">
        <v>124104</v>
      </c>
      <c r="F659" s="164" t="s">
        <v>37</v>
      </c>
      <c r="G659" s="120" t="s">
        <v>1739</v>
      </c>
      <c r="H659" s="156" t="s">
        <v>465</v>
      </c>
      <c r="I659" s="156" t="s">
        <v>1740</v>
      </c>
      <c r="J659" s="156" t="s">
        <v>41</v>
      </c>
      <c r="K659" s="156" t="s">
        <v>1741</v>
      </c>
      <c r="L659" s="156" t="s">
        <v>1742</v>
      </c>
      <c r="M659" s="156">
        <v>1040</v>
      </c>
      <c r="N659" s="165">
        <v>41662</v>
      </c>
      <c r="O659" s="156" t="s">
        <v>1743</v>
      </c>
      <c r="P659" s="161">
        <v>15141.8048</v>
      </c>
      <c r="Q659" s="156" t="s">
        <v>141</v>
      </c>
      <c r="R659" s="156">
        <v>123</v>
      </c>
      <c r="S659" s="165">
        <v>41670</v>
      </c>
      <c r="T659" s="165">
        <v>41662</v>
      </c>
      <c r="U659" s="156" t="s">
        <v>355</v>
      </c>
      <c r="V659" s="156"/>
      <c r="W659" s="124">
        <v>0.2</v>
      </c>
      <c r="X659" s="125">
        <f>+P659*0.2/12</f>
        <v>252.36341333333334</v>
      </c>
      <c r="Y659" s="126">
        <f>+P659*0.2*4.5</f>
        <v>13627.624319999999</v>
      </c>
      <c r="Z659" s="127"/>
    </row>
    <row r="660" spans="3:26" s="115" customFormat="1" ht="26.25" thickTop="1" x14ac:dyDescent="0.2">
      <c r="C660" s="103">
        <v>641</v>
      </c>
      <c r="D660" s="117">
        <v>1241</v>
      </c>
      <c r="E660" s="118">
        <v>124104</v>
      </c>
      <c r="F660" s="119" t="s">
        <v>37</v>
      </c>
      <c r="G660" s="120" t="s">
        <v>1744</v>
      </c>
      <c r="H660" s="156" t="s">
        <v>465</v>
      </c>
      <c r="I660" s="120" t="s">
        <v>1745</v>
      </c>
      <c r="J660" s="120" t="s">
        <v>41</v>
      </c>
      <c r="K660" s="156" t="s">
        <v>1741</v>
      </c>
      <c r="L660" s="120" t="s">
        <v>1746</v>
      </c>
      <c r="M660" s="120">
        <v>4008</v>
      </c>
      <c r="N660" s="159">
        <v>41709</v>
      </c>
      <c r="O660" s="120" t="s">
        <v>1747</v>
      </c>
      <c r="P660" s="169">
        <v>15141.8048</v>
      </c>
      <c r="Q660" s="120" t="s">
        <v>141</v>
      </c>
      <c r="R660" s="123">
        <v>20</v>
      </c>
      <c r="S660" s="159">
        <v>41709</v>
      </c>
      <c r="T660" s="159">
        <v>41709</v>
      </c>
      <c r="U660" s="120" t="s">
        <v>355</v>
      </c>
      <c r="V660" s="120"/>
      <c r="W660" s="124">
        <v>0.2</v>
      </c>
      <c r="X660" s="125">
        <f>+P660*0.2/12</f>
        <v>252.36341333333334</v>
      </c>
      <c r="Y660" s="126">
        <f>+P660*0.2*4.5</f>
        <v>13627.624319999999</v>
      </c>
      <c r="Z660" s="127"/>
    </row>
    <row r="661" spans="3:26" s="115" customFormat="1" ht="77.25" thickBot="1" x14ac:dyDescent="0.25">
      <c r="C661" s="116">
        <v>642</v>
      </c>
      <c r="D661" s="156">
        <v>1244</v>
      </c>
      <c r="E661" s="163">
        <v>124402</v>
      </c>
      <c r="F661" s="164" t="s">
        <v>516</v>
      </c>
      <c r="G661" s="156" t="s">
        <v>1748</v>
      </c>
      <c r="H661" s="156"/>
      <c r="I661" s="156" t="s">
        <v>1749</v>
      </c>
      <c r="J661" s="156" t="s">
        <v>50</v>
      </c>
      <c r="K661" s="156" t="s">
        <v>50</v>
      </c>
      <c r="L661" s="156" t="s">
        <v>51</v>
      </c>
      <c r="M661" s="156" t="s">
        <v>1750</v>
      </c>
      <c r="N661" s="165">
        <v>41708</v>
      </c>
      <c r="O661" s="156" t="s">
        <v>1751</v>
      </c>
      <c r="P661" s="161">
        <v>115100.99999999999</v>
      </c>
      <c r="Q661" s="156" t="s">
        <v>141</v>
      </c>
      <c r="R661" s="156">
        <v>176</v>
      </c>
      <c r="S661" s="165">
        <v>41729</v>
      </c>
      <c r="T661" s="165">
        <v>41708</v>
      </c>
      <c r="U661" s="130" t="s">
        <v>1752</v>
      </c>
      <c r="V661" s="130"/>
      <c r="W661" s="124">
        <v>0.2</v>
      </c>
      <c r="X661" s="125">
        <f>+P661*0.2/12</f>
        <v>1918.3499999999997</v>
      </c>
      <c r="Y661" s="126">
        <f>+P661*0.2*4.5</f>
        <v>103590.9</v>
      </c>
      <c r="Z661" s="127"/>
    </row>
    <row r="662" spans="3:26" s="115" customFormat="1" ht="51.75" thickTop="1" x14ac:dyDescent="0.2">
      <c r="C662" s="103">
        <v>643</v>
      </c>
      <c r="D662" s="117">
        <v>1246</v>
      </c>
      <c r="E662" s="118" t="s">
        <v>55</v>
      </c>
      <c r="F662" s="119" t="s">
        <v>56</v>
      </c>
      <c r="G662" s="120" t="s">
        <v>1753</v>
      </c>
      <c r="H662" s="156" t="s">
        <v>1698</v>
      </c>
      <c r="I662" s="120" t="s">
        <v>1754</v>
      </c>
      <c r="J662" s="120"/>
      <c r="K662" s="156" t="s">
        <v>1755</v>
      </c>
      <c r="L662" s="120" t="s">
        <v>51</v>
      </c>
      <c r="M662" s="120">
        <v>23357121</v>
      </c>
      <c r="N662" s="159">
        <v>41738</v>
      </c>
      <c r="O662" s="120" t="s">
        <v>1756</v>
      </c>
      <c r="P662" s="169">
        <v>2748.0051999999996</v>
      </c>
      <c r="Q662" s="120" t="s">
        <v>45</v>
      </c>
      <c r="R662" s="123">
        <v>35</v>
      </c>
      <c r="S662" s="159">
        <v>41739</v>
      </c>
      <c r="T662" s="159">
        <v>41739</v>
      </c>
      <c r="U662" s="120" t="s">
        <v>233</v>
      </c>
      <c r="V662" s="120"/>
      <c r="W662" s="124">
        <v>0.1</v>
      </c>
      <c r="X662" s="125">
        <f t="shared" ref="X662:X715" si="46">+P662*0.1/12</f>
        <v>22.900043333333329</v>
      </c>
      <c r="Y662" s="126">
        <f t="shared" ref="Y662:Y715" si="47">+P662*0.1*4.5</f>
        <v>1236.6023399999997</v>
      </c>
      <c r="Z662" s="127"/>
    </row>
    <row r="663" spans="3:26" s="115" customFormat="1" ht="77.25" thickBot="1" x14ac:dyDescent="0.25">
      <c r="C663" s="116">
        <v>644</v>
      </c>
      <c r="D663" s="156">
        <v>1241</v>
      </c>
      <c r="E663" s="163">
        <v>124104</v>
      </c>
      <c r="F663" s="164" t="s">
        <v>37</v>
      </c>
      <c r="G663" s="120" t="s">
        <v>1757</v>
      </c>
      <c r="H663" s="156" t="s">
        <v>1698</v>
      </c>
      <c r="I663" s="156" t="s">
        <v>1758</v>
      </c>
      <c r="J663" s="156"/>
      <c r="K663" s="156" t="s">
        <v>1363</v>
      </c>
      <c r="L663" s="156">
        <v>12385341454</v>
      </c>
      <c r="M663" s="156">
        <v>5640</v>
      </c>
      <c r="N663" s="165">
        <v>41739</v>
      </c>
      <c r="O663" s="156" t="s">
        <v>1759</v>
      </c>
      <c r="P663" s="161">
        <v>9100.0027999999984</v>
      </c>
      <c r="Q663" s="156" t="s">
        <v>45</v>
      </c>
      <c r="R663" s="156">
        <v>53</v>
      </c>
      <c r="S663" s="165">
        <v>41750</v>
      </c>
      <c r="T663" s="165">
        <v>41750</v>
      </c>
      <c r="U663" s="156" t="s">
        <v>233</v>
      </c>
      <c r="V663" s="156"/>
      <c r="W663" s="124">
        <v>0.2</v>
      </c>
      <c r="X663" s="125">
        <f>+P663*0.2/12</f>
        <v>151.66671333333332</v>
      </c>
      <c r="Y663" s="126">
        <f>+P663*0.2*4.5</f>
        <v>8190.0025199999991</v>
      </c>
      <c r="Z663" s="127"/>
    </row>
    <row r="664" spans="3:26" s="115" customFormat="1" ht="77.25" thickTop="1" x14ac:dyDescent="0.2">
      <c r="C664" s="103">
        <v>645</v>
      </c>
      <c r="D664" s="117">
        <v>1241</v>
      </c>
      <c r="E664" s="118">
        <v>124104</v>
      </c>
      <c r="F664" s="119" t="s">
        <v>37</v>
      </c>
      <c r="G664" s="120" t="s">
        <v>1760</v>
      </c>
      <c r="H664" s="156" t="s">
        <v>465</v>
      </c>
      <c r="I664" s="120" t="s">
        <v>1761</v>
      </c>
      <c r="J664" s="120" t="s">
        <v>41</v>
      </c>
      <c r="K664" s="156" t="s">
        <v>1762</v>
      </c>
      <c r="L664" s="120" t="s">
        <v>1763</v>
      </c>
      <c r="M664" s="120">
        <v>6746</v>
      </c>
      <c r="N664" s="159">
        <v>41767</v>
      </c>
      <c r="O664" s="120" t="s">
        <v>1759</v>
      </c>
      <c r="P664" s="169">
        <v>16634.02</v>
      </c>
      <c r="Q664" s="120" t="s">
        <v>141</v>
      </c>
      <c r="R664" s="123">
        <v>56</v>
      </c>
      <c r="S664" s="159">
        <v>41774</v>
      </c>
      <c r="T664" s="159">
        <v>41774</v>
      </c>
      <c r="U664" s="120" t="s">
        <v>355</v>
      </c>
      <c r="V664" s="120"/>
      <c r="W664" s="124">
        <v>0.2</v>
      </c>
      <c r="X664" s="125">
        <f>+P664*0.2/12</f>
        <v>277.23366666666669</v>
      </c>
      <c r="Y664" s="126">
        <f>+P664*0.2*4.5</f>
        <v>14970.618</v>
      </c>
      <c r="Z664" s="127"/>
    </row>
    <row r="665" spans="3:26" s="115" customFormat="1" ht="26.25" thickBot="1" x14ac:dyDescent="0.25">
      <c r="C665" s="116">
        <v>646</v>
      </c>
      <c r="D665" s="156">
        <v>1246</v>
      </c>
      <c r="E665" s="163">
        <v>124606</v>
      </c>
      <c r="F665" s="164" t="s">
        <v>263</v>
      </c>
      <c r="G665" s="156" t="s">
        <v>1764</v>
      </c>
      <c r="H665" s="156" t="s">
        <v>166</v>
      </c>
      <c r="I665" s="156" t="s">
        <v>1765</v>
      </c>
      <c r="J665" s="156" t="s">
        <v>50</v>
      </c>
      <c r="K665" s="156" t="s">
        <v>1766</v>
      </c>
      <c r="L665" s="156" t="s">
        <v>1702</v>
      </c>
      <c r="M665" s="156" t="s">
        <v>1767</v>
      </c>
      <c r="N665" s="165">
        <v>41761</v>
      </c>
      <c r="O665" s="156" t="s">
        <v>121</v>
      </c>
      <c r="P665" s="161">
        <v>4385.01</v>
      </c>
      <c r="Q665" s="156" t="s">
        <v>141</v>
      </c>
      <c r="R665" s="156">
        <v>17</v>
      </c>
      <c r="S665" s="165">
        <v>41766</v>
      </c>
      <c r="T665" s="165">
        <v>41766</v>
      </c>
      <c r="U665" s="156" t="s">
        <v>62</v>
      </c>
      <c r="V665" s="156"/>
      <c r="W665" s="124">
        <v>0.1</v>
      </c>
      <c r="X665" s="125">
        <f t="shared" si="46"/>
        <v>36.54175</v>
      </c>
      <c r="Y665" s="126">
        <f t="shared" si="47"/>
        <v>1973.2545000000002</v>
      </c>
      <c r="Z665" s="127"/>
    </row>
    <row r="666" spans="3:26" s="115" customFormat="1" ht="39" thickTop="1" x14ac:dyDescent="0.2">
      <c r="C666" s="103">
        <v>647</v>
      </c>
      <c r="D666" s="156">
        <v>1246</v>
      </c>
      <c r="E666" s="163">
        <v>124606</v>
      </c>
      <c r="F666" s="164" t="s">
        <v>263</v>
      </c>
      <c r="G666" s="120" t="s">
        <v>1768</v>
      </c>
      <c r="H666" s="156" t="s">
        <v>1698</v>
      </c>
      <c r="I666" s="156" t="s">
        <v>1769</v>
      </c>
      <c r="J666" s="156" t="s">
        <v>1684</v>
      </c>
      <c r="K666" s="156" t="s">
        <v>1770</v>
      </c>
      <c r="L666" s="156" t="s">
        <v>1702</v>
      </c>
      <c r="M666" s="156">
        <v>5</v>
      </c>
      <c r="N666" s="165">
        <v>41767</v>
      </c>
      <c r="O666" s="156" t="s">
        <v>1771</v>
      </c>
      <c r="P666" s="161">
        <v>63800</v>
      </c>
      <c r="Q666" s="156" t="s">
        <v>141</v>
      </c>
      <c r="R666" s="156">
        <v>202</v>
      </c>
      <c r="S666" s="165">
        <v>41768</v>
      </c>
      <c r="T666" s="165">
        <v>41768</v>
      </c>
      <c r="U666" s="156" t="s">
        <v>233</v>
      </c>
      <c r="V666" s="156"/>
      <c r="W666" s="124">
        <v>0.1</v>
      </c>
      <c r="X666" s="125">
        <f t="shared" si="46"/>
        <v>531.66666666666663</v>
      </c>
      <c r="Y666" s="126">
        <f t="shared" si="47"/>
        <v>28710</v>
      </c>
      <c r="Z666" s="127"/>
    </row>
    <row r="667" spans="3:26" s="115" customFormat="1" ht="39" thickBot="1" x14ac:dyDescent="0.25">
      <c r="C667" s="116">
        <v>648</v>
      </c>
      <c r="D667" s="156">
        <v>1246</v>
      </c>
      <c r="E667" s="163">
        <v>124606</v>
      </c>
      <c r="F667" s="164" t="s">
        <v>263</v>
      </c>
      <c r="G667" s="120" t="s">
        <v>1772</v>
      </c>
      <c r="H667" s="156" t="s">
        <v>1698</v>
      </c>
      <c r="I667" s="156" t="s">
        <v>1683</v>
      </c>
      <c r="J667" s="156" t="s">
        <v>1684</v>
      </c>
      <c r="K667" s="156" t="s">
        <v>1773</v>
      </c>
      <c r="L667" s="156" t="s">
        <v>1702</v>
      </c>
      <c r="M667" s="156">
        <v>11</v>
      </c>
      <c r="N667" s="165">
        <v>41810</v>
      </c>
      <c r="O667" s="156" t="s">
        <v>1771</v>
      </c>
      <c r="P667" s="161">
        <v>110548</v>
      </c>
      <c r="Q667" s="156" t="s">
        <v>141</v>
      </c>
      <c r="R667" s="156">
        <v>205</v>
      </c>
      <c r="S667" s="165">
        <v>41791</v>
      </c>
      <c r="T667" s="165">
        <v>41791</v>
      </c>
      <c r="U667" s="156" t="s">
        <v>233</v>
      </c>
      <c r="V667" s="156"/>
      <c r="W667" s="124">
        <v>0.1</v>
      </c>
      <c r="X667" s="125">
        <f t="shared" si="46"/>
        <v>921.23333333333346</v>
      </c>
      <c r="Y667" s="126">
        <f t="shared" si="47"/>
        <v>49746.600000000006</v>
      </c>
      <c r="Z667" s="127"/>
    </row>
    <row r="668" spans="3:26" s="115" customFormat="1" ht="39" thickTop="1" x14ac:dyDescent="0.2">
      <c r="C668" s="103">
        <v>649</v>
      </c>
      <c r="D668" s="170">
        <v>1244</v>
      </c>
      <c r="E668" s="170" t="s">
        <v>1774</v>
      </c>
      <c r="F668" s="170" t="s">
        <v>516</v>
      </c>
      <c r="G668" s="120" t="s">
        <v>1775</v>
      </c>
      <c r="H668" s="170" t="s">
        <v>1698</v>
      </c>
      <c r="I668" s="170" t="s">
        <v>1776</v>
      </c>
      <c r="J668" s="170" t="s">
        <v>1777</v>
      </c>
      <c r="K668" s="170">
        <v>2015</v>
      </c>
      <c r="L668" s="170" t="s">
        <v>1778</v>
      </c>
      <c r="M668" s="170">
        <v>7094</v>
      </c>
      <c r="N668" s="171">
        <v>41851</v>
      </c>
      <c r="O668" s="170" t="s">
        <v>1779</v>
      </c>
      <c r="P668" s="170">
        <v>215720.98</v>
      </c>
      <c r="Q668" s="170" t="s">
        <v>141</v>
      </c>
      <c r="R668" s="170">
        <v>197</v>
      </c>
      <c r="S668" s="171">
        <v>41851</v>
      </c>
      <c r="T668" s="171">
        <v>41851</v>
      </c>
      <c r="U668" s="170" t="s">
        <v>233</v>
      </c>
      <c r="V668" s="170"/>
      <c r="W668" s="124">
        <v>0.2</v>
      </c>
      <c r="X668" s="125">
        <f>+P668*0.2/12</f>
        <v>3595.349666666667</v>
      </c>
      <c r="Y668" s="126">
        <f>+P668*0.2*4.5</f>
        <v>194148.88200000001</v>
      </c>
      <c r="Z668" s="127"/>
    </row>
    <row r="669" spans="3:26" s="115" customFormat="1" ht="39" thickBot="1" x14ac:dyDescent="0.25">
      <c r="C669" s="116">
        <v>650</v>
      </c>
      <c r="D669" s="170">
        <v>1244</v>
      </c>
      <c r="E669" s="170" t="s">
        <v>1774</v>
      </c>
      <c r="F669" s="170" t="s">
        <v>516</v>
      </c>
      <c r="G669" s="120" t="s">
        <v>1780</v>
      </c>
      <c r="H669" s="170" t="s">
        <v>1698</v>
      </c>
      <c r="I669" s="170" t="s">
        <v>1776</v>
      </c>
      <c r="J669" s="170" t="s">
        <v>1777</v>
      </c>
      <c r="K669" s="170">
        <v>2015</v>
      </c>
      <c r="L669" s="170" t="s">
        <v>1781</v>
      </c>
      <c r="M669" s="170">
        <v>7092</v>
      </c>
      <c r="N669" s="171">
        <v>41851</v>
      </c>
      <c r="O669" s="170" t="s">
        <v>1779</v>
      </c>
      <c r="P669" s="170">
        <v>215720.98</v>
      </c>
      <c r="Q669" s="170" t="s">
        <v>141</v>
      </c>
      <c r="R669" s="170">
        <v>197</v>
      </c>
      <c r="S669" s="171">
        <v>41851</v>
      </c>
      <c r="T669" s="171">
        <v>41851</v>
      </c>
      <c r="U669" s="170" t="s">
        <v>233</v>
      </c>
      <c r="V669" s="170"/>
      <c r="W669" s="124">
        <v>0.2</v>
      </c>
      <c r="X669" s="125">
        <f>+P669*0.2/12</f>
        <v>3595.349666666667</v>
      </c>
      <c r="Y669" s="126">
        <f>+P669*0.2*4.5</f>
        <v>194148.88200000001</v>
      </c>
      <c r="Z669" s="127"/>
    </row>
    <row r="670" spans="3:26" s="115" customFormat="1" ht="39" thickTop="1" x14ac:dyDescent="0.2">
      <c r="C670" s="103">
        <v>651</v>
      </c>
      <c r="D670" s="156">
        <v>1241</v>
      </c>
      <c r="E670" s="156" t="s">
        <v>74</v>
      </c>
      <c r="F670" s="156" t="s">
        <v>1782</v>
      </c>
      <c r="G670" s="156" t="s">
        <v>1783</v>
      </c>
      <c r="H670" s="170" t="s">
        <v>1784</v>
      </c>
      <c r="I670" s="156" t="s">
        <v>1785</v>
      </c>
      <c r="J670" s="156" t="s">
        <v>65</v>
      </c>
      <c r="K670" s="156" t="s">
        <v>1786</v>
      </c>
      <c r="L670" s="170">
        <v>54719</v>
      </c>
      <c r="M670" s="156">
        <v>724069</v>
      </c>
      <c r="N670" s="171">
        <v>41837</v>
      </c>
      <c r="O670" s="156" t="s">
        <v>1787</v>
      </c>
      <c r="P670" s="172">
        <v>2998.99</v>
      </c>
      <c r="Q670" s="156" t="s">
        <v>141</v>
      </c>
      <c r="R670" s="156">
        <v>48</v>
      </c>
      <c r="S670" s="171">
        <v>41838</v>
      </c>
      <c r="T670" s="171">
        <v>41838</v>
      </c>
      <c r="U670" s="156" t="s">
        <v>227</v>
      </c>
      <c r="V670" s="156"/>
      <c r="W670" s="124">
        <v>0.1</v>
      </c>
      <c r="X670" s="125">
        <f t="shared" si="46"/>
        <v>24.991583333333335</v>
      </c>
      <c r="Y670" s="126">
        <f t="shared" si="47"/>
        <v>1349.5454999999999</v>
      </c>
      <c r="Z670" s="127"/>
    </row>
    <row r="671" spans="3:26" s="115" customFormat="1" ht="39" thickBot="1" x14ac:dyDescent="0.25">
      <c r="C671" s="116">
        <v>652</v>
      </c>
      <c r="D671" s="170">
        <v>1241</v>
      </c>
      <c r="E671" s="170" t="s">
        <v>74</v>
      </c>
      <c r="F671" s="156" t="s">
        <v>1782</v>
      </c>
      <c r="G671" s="156" t="s">
        <v>1788</v>
      </c>
      <c r="H671" s="170" t="s">
        <v>1784</v>
      </c>
      <c r="I671" s="156" t="s">
        <v>1785</v>
      </c>
      <c r="J671" s="156" t="s">
        <v>65</v>
      </c>
      <c r="K671" s="156" t="s">
        <v>1786</v>
      </c>
      <c r="L671" s="170">
        <v>54719</v>
      </c>
      <c r="M671" s="156">
        <v>724069</v>
      </c>
      <c r="N671" s="171">
        <v>41837</v>
      </c>
      <c r="O671" s="156" t="s">
        <v>1787</v>
      </c>
      <c r="P671" s="172">
        <v>2998.99</v>
      </c>
      <c r="Q671" s="156" t="s">
        <v>141</v>
      </c>
      <c r="R671" s="156">
        <v>48</v>
      </c>
      <c r="S671" s="171">
        <v>41838</v>
      </c>
      <c r="T671" s="171">
        <v>41838</v>
      </c>
      <c r="U671" s="156" t="s">
        <v>227</v>
      </c>
      <c r="V671" s="156"/>
      <c r="W671" s="124">
        <v>0.1</v>
      </c>
      <c r="X671" s="125">
        <f t="shared" si="46"/>
        <v>24.991583333333335</v>
      </c>
      <c r="Y671" s="126">
        <f t="shared" si="47"/>
        <v>1349.5454999999999</v>
      </c>
      <c r="Z671" s="127"/>
    </row>
    <row r="672" spans="3:26" s="115" customFormat="1" ht="39" thickTop="1" x14ac:dyDescent="0.2">
      <c r="C672" s="103">
        <v>653</v>
      </c>
      <c r="D672" s="117">
        <v>1241</v>
      </c>
      <c r="E672" s="118">
        <v>124104</v>
      </c>
      <c r="F672" s="119" t="s">
        <v>37</v>
      </c>
      <c r="G672" s="120" t="s">
        <v>1789</v>
      </c>
      <c r="H672" s="170" t="s">
        <v>1790</v>
      </c>
      <c r="I672" s="170" t="s">
        <v>1791</v>
      </c>
      <c r="J672" s="170" t="s">
        <v>1792</v>
      </c>
      <c r="K672" s="156" t="s">
        <v>1793</v>
      </c>
      <c r="L672" s="170" t="s">
        <v>1794</v>
      </c>
      <c r="M672" s="155" t="s">
        <v>1795</v>
      </c>
      <c r="N672" s="121">
        <v>41877</v>
      </c>
      <c r="O672" s="120" t="s">
        <v>1796</v>
      </c>
      <c r="P672" s="173">
        <v>5999</v>
      </c>
      <c r="Q672" s="120" t="s">
        <v>141</v>
      </c>
      <c r="R672" s="123">
        <v>94</v>
      </c>
      <c r="S672" s="121">
        <v>41878</v>
      </c>
      <c r="T672" s="121">
        <v>41878</v>
      </c>
      <c r="U672" s="120" t="s">
        <v>233</v>
      </c>
      <c r="V672" s="120"/>
      <c r="W672" s="124">
        <v>0.2</v>
      </c>
      <c r="X672" s="125">
        <f>+P672*0.2/12</f>
        <v>99.983333333333334</v>
      </c>
      <c r="Y672" s="126">
        <f>+P672*0.2*4.5</f>
        <v>5399.0999999999995</v>
      </c>
      <c r="Z672" s="127"/>
    </row>
    <row r="673" spans="3:26" s="115" customFormat="1" ht="39" thickBot="1" x14ac:dyDescent="0.25">
      <c r="C673" s="116">
        <v>654</v>
      </c>
      <c r="D673" s="170">
        <v>1245</v>
      </c>
      <c r="E673" s="174" t="s">
        <v>1797</v>
      </c>
      <c r="F673" s="174" t="s">
        <v>234</v>
      </c>
      <c r="G673" s="120" t="s">
        <v>1798</v>
      </c>
      <c r="H673" s="170" t="s">
        <v>1698</v>
      </c>
      <c r="I673" s="170" t="s">
        <v>1799</v>
      </c>
      <c r="J673" s="170" t="s">
        <v>50</v>
      </c>
      <c r="K673" s="170" t="s">
        <v>50</v>
      </c>
      <c r="L673" s="170" t="s">
        <v>51</v>
      </c>
      <c r="M673" s="170" t="s">
        <v>1800</v>
      </c>
      <c r="N673" s="121">
        <v>41878</v>
      </c>
      <c r="O673" s="120" t="s">
        <v>1801</v>
      </c>
      <c r="P673" s="175">
        <v>13340</v>
      </c>
      <c r="Q673" s="170" t="s">
        <v>141</v>
      </c>
      <c r="R673" s="170">
        <v>206</v>
      </c>
      <c r="S673" s="176">
        <v>41878</v>
      </c>
      <c r="T673" s="176">
        <v>41878</v>
      </c>
      <c r="U673" s="170" t="s">
        <v>233</v>
      </c>
      <c r="V673" s="170"/>
      <c r="W673" s="124">
        <v>0.1</v>
      </c>
      <c r="X673" s="125">
        <f t="shared" si="46"/>
        <v>111.16666666666667</v>
      </c>
      <c r="Y673" s="126">
        <f t="shared" si="47"/>
        <v>6003</v>
      </c>
      <c r="Z673" s="127"/>
    </row>
    <row r="674" spans="3:26" s="115" customFormat="1" ht="39" thickTop="1" x14ac:dyDescent="0.2">
      <c r="C674" s="103">
        <v>655</v>
      </c>
      <c r="D674" s="170">
        <v>1245</v>
      </c>
      <c r="E674" s="174" t="s">
        <v>1797</v>
      </c>
      <c r="F674" s="174" t="s">
        <v>234</v>
      </c>
      <c r="G674" s="120" t="s">
        <v>1802</v>
      </c>
      <c r="H674" s="170" t="s">
        <v>1698</v>
      </c>
      <c r="I674" s="170" t="s">
        <v>1799</v>
      </c>
      <c r="J674" s="170" t="s">
        <v>50</v>
      </c>
      <c r="K674" s="170" t="s">
        <v>50</v>
      </c>
      <c r="L674" s="170" t="s">
        <v>51</v>
      </c>
      <c r="M674" s="170" t="s">
        <v>1800</v>
      </c>
      <c r="N674" s="121">
        <v>41878</v>
      </c>
      <c r="O674" s="120" t="s">
        <v>1801</v>
      </c>
      <c r="P674" s="175">
        <v>13340</v>
      </c>
      <c r="Q674" s="170" t="s">
        <v>141</v>
      </c>
      <c r="R674" s="170">
        <v>206</v>
      </c>
      <c r="S674" s="176">
        <v>41878</v>
      </c>
      <c r="T674" s="176">
        <v>41878</v>
      </c>
      <c r="U674" s="170" t="s">
        <v>233</v>
      </c>
      <c r="V674" s="170"/>
      <c r="W674" s="124">
        <v>0.1</v>
      </c>
      <c r="X674" s="125">
        <f t="shared" si="46"/>
        <v>111.16666666666667</v>
      </c>
      <c r="Y674" s="126">
        <f t="shared" si="47"/>
        <v>6003</v>
      </c>
      <c r="Z674" s="127"/>
    </row>
    <row r="675" spans="3:26" s="115" customFormat="1" ht="39" thickBot="1" x14ac:dyDescent="0.25">
      <c r="C675" s="116">
        <v>656</v>
      </c>
      <c r="D675" s="156">
        <v>1246</v>
      </c>
      <c r="E675" s="164" t="s">
        <v>55</v>
      </c>
      <c r="F675" s="174" t="s">
        <v>1803</v>
      </c>
      <c r="G675" s="156" t="s">
        <v>1804</v>
      </c>
      <c r="H675" s="170" t="s">
        <v>1374</v>
      </c>
      <c r="I675" s="156" t="s">
        <v>1805</v>
      </c>
      <c r="J675" s="156" t="s">
        <v>50</v>
      </c>
      <c r="K675" s="156" t="s">
        <v>50</v>
      </c>
      <c r="L675" s="156" t="s">
        <v>51</v>
      </c>
      <c r="M675" s="170">
        <v>320</v>
      </c>
      <c r="N675" s="171">
        <v>41855</v>
      </c>
      <c r="O675" s="120" t="s">
        <v>1806</v>
      </c>
      <c r="P675" s="177">
        <v>2534.9944</v>
      </c>
      <c r="Q675" s="156" t="s">
        <v>141</v>
      </c>
      <c r="R675" s="156">
        <v>3</v>
      </c>
      <c r="S675" s="171">
        <v>41856</v>
      </c>
      <c r="T675" s="171">
        <v>41856</v>
      </c>
      <c r="U675" s="130" t="s">
        <v>197</v>
      </c>
      <c r="V675" s="130"/>
      <c r="W675" s="124">
        <v>0.1</v>
      </c>
      <c r="X675" s="125">
        <f t="shared" si="46"/>
        <v>21.124953333333334</v>
      </c>
      <c r="Y675" s="126">
        <f t="shared" si="47"/>
        <v>1140.74748</v>
      </c>
      <c r="Z675" s="127"/>
    </row>
    <row r="676" spans="3:26" s="115" customFormat="1" ht="51.75" thickTop="1" x14ac:dyDescent="0.2">
      <c r="C676" s="103">
        <v>657</v>
      </c>
      <c r="D676" s="117">
        <v>1241</v>
      </c>
      <c r="E676" s="118">
        <v>124104</v>
      </c>
      <c r="F676" s="170" t="s">
        <v>1807</v>
      </c>
      <c r="G676" s="156" t="s">
        <v>1808</v>
      </c>
      <c r="H676" s="170"/>
      <c r="I676" s="156" t="s">
        <v>1809</v>
      </c>
      <c r="J676" s="156" t="s">
        <v>1810</v>
      </c>
      <c r="K676" s="156" t="s">
        <v>1811</v>
      </c>
      <c r="L676" s="170" t="s">
        <v>1812</v>
      </c>
      <c r="M676" s="170">
        <v>42</v>
      </c>
      <c r="N676" s="171">
        <v>41897</v>
      </c>
      <c r="O676" s="170" t="s">
        <v>1813</v>
      </c>
      <c r="P676" s="177">
        <v>3351.25</v>
      </c>
      <c r="Q676" s="170" t="s">
        <v>141</v>
      </c>
      <c r="R676" s="170">
        <v>52</v>
      </c>
      <c r="S676" s="171">
        <v>41899</v>
      </c>
      <c r="T676" s="171">
        <v>41899</v>
      </c>
      <c r="U676" s="170" t="s">
        <v>62</v>
      </c>
      <c r="V676" s="170"/>
      <c r="W676" s="124">
        <v>0.2</v>
      </c>
      <c r="X676" s="125">
        <f>+P676*0.2/12</f>
        <v>55.854166666666664</v>
      </c>
      <c r="Y676" s="126">
        <f>+P676*0.2*4.5</f>
        <v>3016.125</v>
      </c>
      <c r="Z676" s="127"/>
    </row>
    <row r="677" spans="3:26" s="115" customFormat="1" ht="26.25" thickBot="1" x14ac:dyDescent="0.25">
      <c r="C677" s="116">
        <v>658</v>
      </c>
      <c r="D677" s="170">
        <v>1241</v>
      </c>
      <c r="E677" s="170" t="s">
        <v>1814</v>
      </c>
      <c r="F677" s="170" t="s">
        <v>1807</v>
      </c>
      <c r="G677" s="156" t="s">
        <v>1815</v>
      </c>
      <c r="H677" s="170" t="s">
        <v>1816</v>
      </c>
      <c r="I677" s="170" t="s">
        <v>1817</v>
      </c>
      <c r="J677" s="170" t="s">
        <v>41</v>
      </c>
      <c r="K677" s="170" t="s">
        <v>1818</v>
      </c>
      <c r="L677" s="170" t="s">
        <v>1819</v>
      </c>
      <c r="M677" s="170" t="s">
        <v>1820</v>
      </c>
      <c r="N677" s="171">
        <v>41961</v>
      </c>
      <c r="O677" s="170" t="s">
        <v>1821</v>
      </c>
      <c r="P677" s="177">
        <v>7199.98</v>
      </c>
      <c r="Q677" s="170" t="s">
        <v>141</v>
      </c>
      <c r="R677" s="170">
        <v>71</v>
      </c>
      <c r="S677" s="171">
        <v>41968</v>
      </c>
      <c r="T677" s="171">
        <v>41961</v>
      </c>
      <c r="U677" s="170" t="s">
        <v>53</v>
      </c>
      <c r="V677" s="170"/>
      <c r="W677" s="124">
        <v>0.2</v>
      </c>
      <c r="X677" s="125">
        <f>+P677*0.2/12</f>
        <v>119.99966666666667</v>
      </c>
      <c r="Y677" s="126">
        <f>+P677*0.2*4.5</f>
        <v>6479.982</v>
      </c>
      <c r="Z677" s="127"/>
    </row>
    <row r="678" spans="3:26" s="115" customFormat="1" ht="26.25" thickTop="1" x14ac:dyDescent="0.2">
      <c r="C678" s="103">
        <v>659</v>
      </c>
      <c r="D678" s="170">
        <v>1241</v>
      </c>
      <c r="E678" s="170" t="s">
        <v>1814</v>
      </c>
      <c r="F678" s="170" t="s">
        <v>1807</v>
      </c>
      <c r="G678" s="156" t="s">
        <v>1822</v>
      </c>
      <c r="H678" s="170" t="s">
        <v>1823</v>
      </c>
      <c r="I678" s="170" t="s">
        <v>1824</v>
      </c>
      <c r="J678" s="170" t="s">
        <v>382</v>
      </c>
      <c r="K678" s="170" t="s">
        <v>1825</v>
      </c>
      <c r="L678" s="170" t="s">
        <v>1826</v>
      </c>
      <c r="M678" s="170" t="s">
        <v>1827</v>
      </c>
      <c r="N678" s="171">
        <v>41949</v>
      </c>
      <c r="O678" s="170" t="s">
        <v>1828</v>
      </c>
      <c r="P678" s="177">
        <v>3479.9999999999995</v>
      </c>
      <c r="Q678" s="170" t="s">
        <v>141</v>
      </c>
      <c r="R678" s="170">
        <v>127</v>
      </c>
      <c r="S678" s="171">
        <v>41971</v>
      </c>
      <c r="T678" s="171">
        <v>41949</v>
      </c>
      <c r="U678" s="120" t="s">
        <v>46</v>
      </c>
      <c r="V678" s="120"/>
      <c r="W678" s="124">
        <v>0.2</v>
      </c>
      <c r="X678" s="125">
        <f>+P678*0.2/12</f>
        <v>58</v>
      </c>
      <c r="Y678" s="126">
        <f>+P678*0.2*4.5</f>
        <v>3132</v>
      </c>
      <c r="Z678" s="127"/>
    </row>
    <row r="679" spans="3:26" s="115" customFormat="1" ht="26.25" thickBot="1" x14ac:dyDescent="0.25">
      <c r="C679" s="116">
        <v>660</v>
      </c>
      <c r="D679" s="170">
        <v>1241</v>
      </c>
      <c r="E679" s="170" t="s">
        <v>1814</v>
      </c>
      <c r="F679" s="170" t="s">
        <v>1807</v>
      </c>
      <c r="G679" s="156" t="s">
        <v>1829</v>
      </c>
      <c r="H679" s="170" t="s">
        <v>1823</v>
      </c>
      <c r="I679" s="156" t="s">
        <v>1830</v>
      </c>
      <c r="J679" s="156" t="s">
        <v>382</v>
      </c>
      <c r="K679" s="156" t="s">
        <v>1831</v>
      </c>
      <c r="L679" s="156" t="s">
        <v>1832</v>
      </c>
      <c r="M679" s="170" t="s">
        <v>1827</v>
      </c>
      <c r="N679" s="171">
        <v>41949</v>
      </c>
      <c r="O679" s="170" t="s">
        <v>1828</v>
      </c>
      <c r="P679" s="177">
        <v>5800</v>
      </c>
      <c r="Q679" s="170" t="s">
        <v>141</v>
      </c>
      <c r="R679" s="170">
        <v>127</v>
      </c>
      <c r="S679" s="171">
        <v>41971</v>
      </c>
      <c r="T679" s="171">
        <v>41949</v>
      </c>
      <c r="U679" s="120" t="s">
        <v>46</v>
      </c>
      <c r="V679" s="120"/>
      <c r="W679" s="124">
        <v>0.2</v>
      </c>
      <c r="X679" s="125">
        <f>+P679*0.2/12</f>
        <v>96.666666666666671</v>
      </c>
      <c r="Y679" s="126">
        <f>+P679*0.2*4.5</f>
        <v>5220</v>
      </c>
      <c r="Z679" s="127"/>
    </row>
    <row r="680" spans="3:26" s="115" customFormat="1" ht="26.25" thickTop="1" x14ac:dyDescent="0.2">
      <c r="C680" s="103">
        <v>661</v>
      </c>
      <c r="D680" s="156">
        <v>1246</v>
      </c>
      <c r="E680" s="156" t="s">
        <v>55</v>
      </c>
      <c r="F680" s="174" t="s">
        <v>1803</v>
      </c>
      <c r="G680" s="156" t="s">
        <v>1833</v>
      </c>
      <c r="H680" s="178" t="s">
        <v>1834</v>
      </c>
      <c r="I680" s="156" t="s">
        <v>1835</v>
      </c>
      <c r="J680" s="156" t="s">
        <v>1836</v>
      </c>
      <c r="K680" s="156" t="s">
        <v>1837</v>
      </c>
      <c r="L680" s="156" t="s">
        <v>1702</v>
      </c>
      <c r="M680" s="170">
        <v>492</v>
      </c>
      <c r="N680" s="171">
        <v>41971</v>
      </c>
      <c r="O680" s="156" t="s">
        <v>1806</v>
      </c>
      <c r="P680" s="177">
        <v>3904.0031999999997</v>
      </c>
      <c r="Q680" s="156" t="s">
        <v>141</v>
      </c>
      <c r="R680" s="156">
        <v>137</v>
      </c>
      <c r="S680" s="171">
        <v>41971</v>
      </c>
      <c r="T680" s="171">
        <v>41971</v>
      </c>
      <c r="U680" s="156" t="s">
        <v>197</v>
      </c>
      <c r="V680" s="156"/>
      <c r="W680" s="124">
        <v>0.1</v>
      </c>
      <c r="X680" s="125">
        <f t="shared" si="46"/>
        <v>32.533359999999995</v>
      </c>
      <c r="Y680" s="126">
        <f t="shared" si="47"/>
        <v>1756.8014399999997</v>
      </c>
      <c r="Z680" s="127"/>
    </row>
    <row r="681" spans="3:26" s="115" customFormat="1" ht="26.25" thickBot="1" x14ac:dyDescent="0.25">
      <c r="C681" s="116">
        <v>662</v>
      </c>
      <c r="D681" s="156">
        <v>1246</v>
      </c>
      <c r="E681" s="156" t="s">
        <v>55</v>
      </c>
      <c r="F681" s="174" t="s">
        <v>1803</v>
      </c>
      <c r="G681" s="156" t="s">
        <v>1838</v>
      </c>
      <c r="H681" s="178" t="s">
        <v>1834</v>
      </c>
      <c r="I681" s="156" t="s">
        <v>1839</v>
      </c>
      <c r="J681" s="156" t="s">
        <v>409</v>
      </c>
      <c r="K681" s="156" t="s">
        <v>1840</v>
      </c>
      <c r="L681" s="156" t="s">
        <v>1702</v>
      </c>
      <c r="M681" s="170">
        <v>492</v>
      </c>
      <c r="N681" s="171">
        <v>41971</v>
      </c>
      <c r="O681" s="156" t="s">
        <v>1806</v>
      </c>
      <c r="P681" s="177">
        <v>4751.9979999999996</v>
      </c>
      <c r="Q681" s="156" t="s">
        <v>141</v>
      </c>
      <c r="R681" s="156">
        <v>137</v>
      </c>
      <c r="S681" s="171">
        <v>41971</v>
      </c>
      <c r="T681" s="171">
        <v>41971</v>
      </c>
      <c r="U681" s="156" t="s">
        <v>197</v>
      </c>
      <c r="V681" s="156"/>
      <c r="W681" s="124">
        <v>0.1</v>
      </c>
      <c r="X681" s="125">
        <f t="shared" si="46"/>
        <v>39.599983333333334</v>
      </c>
      <c r="Y681" s="126">
        <f t="shared" si="47"/>
        <v>2138.3991000000001</v>
      </c>
      <c r="Z681" s="127"/>
    </row>
    <row r="682" spans="3:26" s="115" customFormat="1" ht="26.25" thickTop="1" x14ac:dyDescent="0.2">
      <c r="C682" s="103">
        <v>663</v>
      </c>
      <c r="D682" s="170">
        <v>1241</v>
      </c>
      <c r="E682" s="170" t="s">
        <v>1814</v>
      </c>
      <c r="F682" s="170" t="s">
        <v>1807</v>
      </c>
      <c r="G682" s="156" t="s">
        <v>1841</v>
      </c>
      <c r="H682" s="170" t="s">
        <v>1816</v>
      </c>
      <c r="I682" s="170" t="s">
        <v>1842</v>
      </c>
      <c r="J682" s="170" t="s">
        <v>41</v>
      </c>
      <c r="K682" s="170" t="s">
        <v>1843</v>
      </c>
      <c r="L682" s="170" t="s">
        <v>1844</v>
      </c>
      <c r="M682" s="170" t="s">
        <v>1845</v>
      </c>
      <c r="N682" s="171">
        <v>41971</v>
      </c>
      <c r="O682" s="170" t="s">
        <v>1828</v>
      </c>
      <c r="P682" s="177">
        <v>7200</v>
      </c>
      <c r="Q682" s="170" t="s">
        <v>141</v>
      </c>
      <c r="R682" s="170">
        <v>137</v>
      </c>
      <c r="S682" s="171">
        <v>41972</v>
      </c>
      <c r="T682" s="171">
        <v>41971</v>
      </c>
      <c r="U682" s="170" t="s">
        <v>1588</v>
      </c>
      <c r="V682" s="170"/>
      <c r="W682" s="124">
        <v>0.2</v>
      </c>
      <c r="X682" s="125">
        <f>+P682*0.2/12</f>
        <v>120</v>
      </c>
      <c r="Y682" s="126">
        <f>+P682*0.2*4.5</f>
        <v>6480</v>
      </c>
      <c r="Z682" s="127"/>
    </row>
    <row r="683" spans="3:26" s="115" customFormat="1" ht="26.25" thickBot="1" x14ac:dyDescent="0.25">
      <c r="C683" s="116">
        <v>664</v>
      </c>
      <c r="D683" s="170">
        <v>1241</v>
      </c>
      <c r="E683" s="174" t="s">
        <v>1814</v>
      </c>
      <c r="F683" s="170" t="s">
        <v>1807</v>
      </c>
      <c r="G683" s="156" t="s">
        <v>1846</v>
      </c>
      <c r="H683" s="170" t="s">
        <v>1847</v>
      </c>
      <c r="I683" s="170" t="s">
        <v>1848</v>
      </c>
      <c r="J683" s="170" t="s">
        <v>41</v>
      </c>
      <c r="K683" s="170" t="s">
        <v>1849</v>
      </c>
      <c r="L683" s="170" t="s">
        <v>1850</v>
      </c>
      <c r="M683" s="170">
        <v>18225</v>
      </c>
      <c r="N683" s="171">
        <v>41983</v>
      </c>
      <c r="O683" s="170" t="s">
        <v>1828</v>
      </c>
      <c r="P683" s="177">
        <v>2250</v>
      </c>
      <c r="Q683" s="170" t="s">
        <v>141</v>
      </c>
      <c r="R683" s="170">
        <v>180</v>
      </c>
      <c r="S683" s="171">
        <v>41991</v>
      </c>
      <c r="T683" s="171">
        <v>41983</v>
      </c>
      <c r="U683" s="170" t="s">
        <v>1588</v>
      </c>
      <c r="V683" s="170"/>
      <c r="W683" s="124">
        <v>0.2</v>
      </c>
      <c r="X683" s="125">
        <f>+P683*0.2/12</f>
        <v>37.5</v>
      </c>
      <c r="Y683" s="126">
        <f>+P683*0.2*4.5</f>
        <v>2025</v>
      </c>
      <c r="Z683" s="127"/>
    </row>
    <row r="684" spans="3:26" s="115" customFormat="1" ht="26.25" thickTop="1" x14ac:dyDescent="0.2">
      <c r="C684" s="103">
        <v>665</v>
      </c>
      <c r="D684" s="170">
        <v>1246</v>
      </c>
      <c r="E684" s="174" t="s">
        <v>55</v>
      </c>
      <c r="F684" s="164" t="s">
        <v>56</v>
      </c>
      <c r="G684" s="120" t="s">
        <v>1851</v>
      </c>
      <c r="H684" s="170" t="s">
        <v>1698</v>
      </c>
      <c r="I684" s="170" t="s">
        <v>1852</v>
      </c>
      <c r="J684" s="170" t="s">
        <v>50</v>
      </c>
      <c r="K684" s="170" t="s">
        <v>50</v>
      </c>
      <c r="L684" s="170" t="s">
        <v>51</v>
      </c>
      <c r="M684" s="170">
        <v>1535817</v>
      </c>
      <c r="N684" s="171">
        <v>42000</v>
      </c>
      <c r="O684" s="170" t="s">
        <v>1853</v>
      </c>
      <c r="P684" s="177">
        <v>3299</v>
      </c>
      <c r="Q684" s="170" t="s">
        <v>141</v>
      </c>
      <c r="R684" s="170">
        <v>220</v>
      </c>
      <c r="S684" s="171">
        <v>42004</v>
      </c>
      <c r="T684" s="171">
        <v>42000</v>
      </c>
      <c r="U684" s="170" t="s">
        <v>233</v>
      </c>
      <c r="V684" s="170"/>
      <c r="W684" s="124">
        <v>0.1</v>
      </c>
      <c r="X684" s="125">
        <f t="shared" si="46"/>
        <v>27.491666666666671</v>
      </c>
      <c r="Y684" s="126">
        <f t="shared" si="47"/>
        <v>1484.5500000000002</v>
      </c>
      <c r="Z684" s="127"/>
    </row>
    <row r="685" spans="3:26" s="115" customFormat="1" ht="39" thickBot="1" x14ac:dyDescent="0.25">
      <c r="C685" s="116">
        <v>666</v>
      </c>
      <c r="D685" s="170">
        <v>1246</v>
      </c>
      <c r="E685" s="179" t="s">
        <v>55</v>
      </c>
      <c r="F685" s="179">
        <v>1</v>
      </c>
      <c r="G685" s="170" t="s">
        <v>1854</v>
      </c>
      <c r="H685" s="170"/>
      <c r="I685" s="170" t="s">
        <v>1855</v>
      </c>
      <c r="J685" s="170" t="s">
        <v>1856</v>
      </c>
      <c r="K685" s="170">
        <v>5810</v>
      </c>
      <c r="L685" s="170" t="s">
        <v>1702</v>
      </c>
      <c r="M685" s="170">
        <v>2370058</v>
      </c>
      <c r="N685" s="171">
        <v>42187</v>
      </c>
      <c r="O685" s="170" t="s">
        <v>1857</v>
      </c>
      <c r="P685" s="172">
        <v>3799</v>
      </c>
      <c r="Q685" s="170" t="s">
        <v>141</v>
      </c>
      <c r="R685" s="170">
        <v>7</v>
      </c>
      <c r="S685" s="171">
        <v>42188</v>
      </c>
      <c r="T685" s="171">
        <v>42188</v>
      </c>
      <c r="U685" s="170" t="s">
        <v>233</v>
      </c>
      <c r="V685" s="170"/>
      <c r="W685" s="124">
        <v>0.1</v>
      </c>
      <c r="X685" s="125">
        <f t="shared" si="46"/>
        <v>31.658333333333335</v>
      </c>
      <c r="Y685" s="126">
        <f t="shared" si="47"/>
        <v>1709.5500000000002</v>
      </c>
      <c r="Z685" s="127"/>
    </row>
    <row r="686" spans="3:26" s="115" customFormat="1" ht="26.25" thickTop="1" x14ac:dyDescent="0.2">
      <c r="C686" s="103">
        <v>667</v>
      </c>
      <c r="D686" s="170">
        <v>1244</v>
      </c>
      <c r="E686" s="170" t="s">
        <v>1774</v>
      </c>
      <c r="F686" s="170" t="s">
        <v>516</v>
      </c>
      <c r="G686" s="170" t="s">
        <v>1858</v>
      </c>
      <c r="H686" s="170" t="s">
        <v>1859</v>
      </c>
      <c r="I686" s="170" t="s">
        <v>1860</v>
      </c>
      <c r="J686" s="170" t="s">
        <v>583</v>
      </c>
      <c r="K686" s="170">
        <v>2016</v>
      </c>
      <c r="L686" s="170" t="s">
        <v>1861</v>
      </c>
      <c r="M686" s="170">
        <v>10027</v>
      </c>
      <c r="N686" s="171">
        <v>42308</v>
      </c>
      <c r="O686" s="170" t="s">
        <v>1862</v>
      </c>
      <c r="P686" s="177">
        <v>254536.48</v>
      </c>
      <c r="Q686" s="170" t="s">
        <v>415</v>
      </c>
      <c r="R686" s="170">
        <v>34</v>
      </c>
      <c r="S686" s="171">
        <v>42308</v>
      </c>
      <c r="T686" s="171">
        <v>42308</v>
      </c>
      <c r="U686" s="170" t="s">
        <v>233</v>
      </c>
      <c r="V686" s="170"/>
      <c r="W686" s="124">
        <v>0.2</v>
      </c>
      <c r="X686" s="125">
        <f t="shared" ref="X686:X692" si="48">+P686*0.2/12</f>
        <v>4242.2746666666671</v>
      </c>
      <c r="Y686" s="126">
        <f t="shared" ref="Y686:Y692" si="49">+P686*0.2*4.5</f>
        <v>229082.83199999999</v>
      </c>
      <c r="Z686" s="127"/>
    </row>
    <row r="687" spans="3:26" s="115" customFormat="1" ht="26.25" thickBot="1" x14ac:dyDescent="0.25">
      <c r="C687" s="116">
        <v>668</v>
      </c>
      <c r="D687" s="170">
        <v>1244</v>
      </c>
      <c r="E687" s="170" t="s">
        <v>1774</v>
      </c>
      <c r="F687" s="170" t="s">
        <v>516</v>
      </c>
      <c r="G687" s="170" t="s">
        <v>1863</v>
      </c>
      <c r="H687" s="170" t="s">
        <v>1859</v>
      </c>
      <c r="I687" s="170" t="s">
        <v>1864</v>
      </c>
      <c r="J687" s="170" t="s">
        <v>583</v>
      </c>
      <c r="K687" s="170">
        <v>2016</v>
      </c>
      <c r="L687" s="170" t="s">
        <v>1865</v>
      </c>
      <c r="M687" s="170">
        <v>10029</v>
      </c>
      <c r="N687" s="171">
        <v>42308</v>
      </c>
      <c r="O687" s="170" t="s">
        <v>1862</v>
      </c>
      <c r="P687" s="177">
        <v>210500</v>
      </c>
      <c r="Q687" s="170" t="s">
        <v>415</v>
      </c>
      <c r="R687" s="170">
        <v>34</v>
      </c>
      <c r="S687" s="171">
        <v>42308</v>
      </c>
      <c r="T687" s="171">
        <v>42308</v>
      </c>
      <c r="U687" s="170" t="s">
        <v>233</v>
      </c>
      <c r="V687" s="170"/>
      <c r="W687" s="124">
        <v>0.2</v>
      </c>
      <c r="X687" s="125">
        <f t="shared" si="48"/>
        <v>3508.3333333333335</v>
      </c>
      <c r="Y687" s="126">
        <f t="shared" si="49"/>
        <v>189450</v>
      </c>
      <c r="Z687" s="127"/>
    </row>
    <row r="688" spans="3:26" s="115" customFormat="1" ht="26.25" thickTop="1" x14ac:dyDescent="0.2">
      <c r="C688" s="103">
        <v>669</v>
      </c>
      <c r="D688" s="170">
        <v>1244</v>
      </c>
      <c r="E688" s="170" t="s">
        <v>1774</v>
      </c>
      <c r="F688" s="170" t="s">
        <v>516</v>
      </c>
      <c r="G688" s="170" t="s">
        <v>1866</v>
      </c>
      <c r="H688" s="170" t="s">
        <v>1859</v>
      </c>
      <c r="I688" s="170" t="s">
        <v>1864</v>
      </c>
      <c r="J688" s="170" t="s">
        <v>583</v>
      </c>
      <c r="K688" s="170">
        <v>2016</v>
      </c>
      <c r="L688" s="170" t="s">
        <v>1867</v>
      </c>
      <c r="M688" s="170">
        <v>10028</v>
      </c>
      <c r="N688" s="171">
        <v>42308</v>
      </c>
      <c r="O688" s="170" t="s">
        <v>1862</v>
      </c>
      <c r="P688" s="177">
        <v>210500</v>
      </c>
      <c r="Q688" s="170" t="s">
        <v>415</v>
      </c>
      <c r="R688" s="170">
        <v>34</v>
      </c>
      <c r="S688" s="171">
        <v>42308</v>
      </c>
      <c r="T688" s="171">
        <v>42308</v>
      </c>
      <c r="U688" s="170" t="s">
        <v>233</v>
      </c>
      <c r="V688" s="170"/>
      <c r="W688" s="124">
        <v>0.2</v>
      </c>
      <c r="X688" s="125">
        <f t="shared" si="48"/>
        <v>3508.3333333333335</v>
      </c>
      <c r="Y688" s="126">
        <f t="shared" si="49"/>
        <v>189450</v>
      </c>
      <c r="Z688" s="127"/>
    </row>
    <row r="689" spans="3:26" s="115" customFormat="1" ht="26.25" thickBot="1" x14ac:dyDescent="0.25">
      <c r="C689" s="116">
        <v>670</v>
      </c>
      <c r="D689" s="156">
        <v>1244</v>
      </c>
      <c r="E689" s="170" t="s">
        <v>1774</v>
      </c>
      <c r="F689" s="170" t="s">
        <v>516</v>
      </c>
      <c r="G689" s="156" t="s">
        <v>1868</v>
      </c>
      <c r="H689" s="170" t="s">
        <v>1859</v>
      </c>
      <c r="I689" s="156" t="s">
        <v>551</v>
      </c>
      <c r="J689" s="156" t="s">
        <v>1869</v>
      </c>
      <c r="K689" s="156">
        <v>2015</v>
      </c>
      <c r="L689" s="156" t="s">
        <v>1870</v>
      </c>
      <c r="M689" s="156" t="s">
        <v>1871</v>
      </c>
      <c r="N689" s="171">
        <v>42206</v>
      </c>
      <c r="O689" s="156" t="s">
        <v>1872</v>
      </c>
      <c r="P689" s="172">
        <v>392600</v>
      </c>
      <c r="Q689" s="156" t="s">
        <v>415</v>
      </c>
      <c r="R689" s="156">
        <v>35</v>
      </c>
      <c r="S689" s="171">
        <v>42206</v>
      </c>
      <c r="T689" s="171">
        <v>42206</v>
      </c>
      <c r="U689" s="156" t="s">
        <v>233</v>
      </c>
      <c r="V689" s="156"/>
      <c r="W689" s="124">
        <v>0.2</v>
      </c>
      <c r="X689" s="125">
        <f t="shared" si="48"/>
        <v>6543.333333333333</v>
      </c>
      <c r="Y689" s="126">
        <f t="shared" si="49"/>
        <v>353340</v>
      </c>
      <c r="Z689" s="127"/>
    </row>
    <row r="690" spans="3:26" s="115" customFormat="1" ht="51.75" thickTop="1" x14ac:dyDescent="0.2">
      <c r="C690" s="103">
        <v>671</v>
      </c>
      <c r="D690" s="120">
        <v>1241</v>
      </c>
      <c r="E690" s="138">
        <v>124104</v>
      </c>
      <c r="F690" s="120" t="s">
        <v>37</v>
      </c>
      <c r="G690" s="170" t="s">
        <v>1873</v>
      </c>
      <c r="H690" s="170" t="s">
        <v>1874</v>
      </c>
      <c r="I690" s="170" t="s">
        <v>1875</v>
      </c>
      <c r="J690" s="170" t="s">
        <v>41</v>
      </c>
      <c r="K690" s="170" t="s">
        <v>1876</v>
      </c>
      <c r="L690" s="170" t="s">
        <v>1877</v>
      </c>
      <c r="M690" s="170">
        <v>146</v>
      </c>
      <c r="N690" s="171">
        <v>42422</v>
      </c>
      <c r="O690" s="170" t="s">
        <v>1813</v>
      </c>
      <c r="P690" s="177">
        <v>6380</v>
      </c>
      <c r="Q690" s="170" t="s">
        <v>141</v>
      </c>
      <c r="R690" s="170">
        <v>133</v>
      </c>
      <c r="S690" s="171">
        <v>42429</v>
      </c>
      <c r="T690" s="171">
        <v>42422</v>
      </c>
      <c r="U690" s="170" t="s">
        <v>1878</v>
      </c>
      <c r="V690" s="170"/>
      <c r="W690" s="124">
        <v>0.2</v>
      </c>
      <c r="X690" s="125">
        <f t="shared" si="48"/>
        <v>106.33333333333333</v>
      </c>
      <c r="Y690" s="126">
        <f t="shared" si="49"/>
        <v>5742</v>
      </c>
      <c r="Z690" s="127"/>
    </row>
    <row r="691" spans="3:26" s="115" customFormat="1" ht="26.25" thickBot="1" x14ac:dyDescent="0.25">
      <c r="C691" s="116">
        <v>672</v>
      </c>
      <c r="D691" s="170">
        <v>1241</v>
      </c>
      <c r="E691" s="170" t="s">
        <v>1814</v>
      </c>
      <c r="F691" s="170" t="s">
        <v>1782</v>
      </c>
      <c r="G691" s="170" t="s">
        <v>1879</v>
      </c>
      <c r="H691" s="170" t="s">
        <v>1880</v>
      </c>
      <c r="I691" s="170" t="s">
        <v>1881</v>
      </c>
      <c r="J691" s="170" t="s">
        <v>443</v>
      </c>
      <c r="K691" s="170" t="s">
        <v>1882</v>
      </c>
      <c r="L691" s="170" t="s">
        <v>1883</v>
      </c>
      <c r="M691" s="170" t="s">
        <v>1884</v>
      </c>
      <c r="N691" s="171">
        <v>42468</v>
      </c>
      <c r="O691" s="170" t="s">
        <v>1885</v>
      </c>
      <c r="P691" s="170">
        <v>6906.79</v>
      </c>
      <c r="Q691" s="170" t="s">
        <v>45</v>
      </c>
      <c r="R691" s="170">
        <v>166</v>
      </c>
      <c r="S691" s="171">
        <v>42487</v>
      </c>
      <c r="T691" s="171">
        <v>42487</v>
      </c>
      <c r="U691" s="170" t="s">
        <v>155</v>
      </c>
      <c r="V691" s="170"/>
      <c r="W691" s="124">
        <v>0.2</v>
      </c>
      <c r="X691" s="125">
        <f t="shared" si="48"/>
        <v>115.11316666666669</v>
      </c>
      <c r="Y691" s="126">
        <f t="shared" si="49"/>
        <v>6216.1110000000008</v>
      </c>
      <c r="Z691" s="127"/>
    </row>
    <row r="692" spans="3:26" s="115" customFormat="1" ht="26.25" thickTop="1" x14ac:dyDescent="0.2">
      <c r="C692" s="103">
        <v>673</v>
      </c>
      <c r="D692" s="170">
        <v>1241</v>
      </c>
      <c r="E692" s="170" t="s">
        <v>1814</v>
      </c>
      <c r="F692" s="170" t="s">
        <v>1782</v>
      </c>
      <c r="G692" s="170" t="s">
        <v>1886</v>
      </c>
      <c r="H692" s="170" t="s">
        <v>1887</v>
      </c>
      <c r="I692" s="170" t="s">
        <v>1888</v>
      </c>
      <c r="J692" s="170" t="s">
        <v>443</v>
      </c>
      <c r="K692" s="170" t="s">
        <v>1882</v>
      </c>
      <c r="L692" s="170" t="s">
        <v>1889</v>
      </c>
      <c r="M692" s="170" t="s">
        <v>1884</v>
      </c>
      <c r="N692" s="171">
        <v>42468</v>
      </c>
      <c r="O692" s="170" t="s">
        <v>1885</v>
      </c>
      <c r="P692" s="170">
        <v>6906.79</v>
      </c>
      <c r="Q692" s="170" t="s">
        <v>45</v>
      </c>
      <c r="R692" s="170">
        <v>166</v>
      </c>
      <c r="S692" s="171">
        <v>42487</v>
      </c>
      <c r="T692" s="171">
        <v>42487</v>
      </c>
      <c r="U692" s="170" t="s">
        <v>549</v>
      </c>
      <c r="V692" s="170"/>
      <c r="W692" s="124">
        <v>0.2</v>
      </c>
      <c r="X692" s="125">
        <f t="shared" si="48"/>
        <v>115.11316666666669</v>
      </c>
      <c r="Y692" s="126">
        <f t="shared" si="49"/>
        <v>6216.1110000000008</v>
      </c>
      <c r="Z692" s="127"/>
    </row>
    <row r="693" spans="3:26" s="115" customFormat="1" ht="39" thickBot="1" x14ac:dyDescent="0.25">
      <c r="C693" s="116">
        <v>674</v>
      </c>
      <c r="D693" s="170">
        <v>1243</v>
      </c>
      <c r="E693" s="170" t="s">
        <v>1890</v>
      </c>
      <c r="F693" s="170" t="s">
        <v>1891</v>
      </c>
      <c r="G693" s="170" t="s">
        <v>1892</v>
      </c>
      <c r="H693" s="170" t="s">
        <v>1859</v>
      </c>
      <c r="I693" s="170" t="s">
        <v>1893</v>
      </c>
      <c r="J693" s="170"/>
      <c r="K693" s="170" t="s">
        <v>1894</v>
      </c>
      <c r="L693" s="170" t="s">
        <v>1895</v>
      </c>
      <c r="M693" s="170" t="s">
        <v>1896</v>
      </c>
      <c r="N693" s="171">
        <v>42461</v>
      </c>
      <c r="O693" s="170" t="s">
        <v>1897</v>
      </c>
      <c r="P693" s="170">
        <v>6114</v>
      </c>
      <c r="Q693" s="170" t="s">
        <v>45</v>
      </c>
      <c r="R693" s="170">
        <v>167</v>
      </c>
      <c r="S693" s="171">
        <v>42487</v>
      </c>
      <c r="T693" s="171">
        <v>42487</v>
      </c>
      <c r="U693" s="170" t="s">
        <v>1599</v>
      </c>
      <c r="V693" s="170"/>
      <c r="W693" s="124">
        <v>0.1</v>
      </c>
      <c r="X693" s="125">
        <f t="shared" si="46"/>
        <v>50.949999999999996</v>
      </c>
      <c r="Y693" s="126">
        <f t="shared" si="47"/>
        <v>2751.2999999999997</v>
      </c>
      <c r="Z693" s="127"/>
    </row>
    <row r="694" spans="3:26" s="115" customFormat="1" ht="39" thickTop="1" x14ac:dyDescent="0.2">
      <c r="C694" s="103">
        <v>675</v>
      </c>
      <c r="D694" s="170">
        <v>1246</v>
      </c>
      <c r="E694" s="170" t="s">
        <v>55</v>
      </c>
      <c r="F694" s="170" t="s">
        <v>1898</v>
      </c>
      <c r="G694" s="170" t="s">
        <v>1899</v>
      </c>
      <c r="H694" s="170" t="s">
        <v>1859</v>
      </c>
      <c r="I694" s="170" t="s">
        <v>1900</v>
      </c>
      <c r="J694" s="170" t="s">
        <v>1702</v>
      </c>
      <c r="K694" s="170" t="s">
        <v>1702</v>
      </c>
      <c r="L694" s="170" t="s">
        <v>1702</v>
      </c>
      <c r="M694" s="170" t="s">
        <v>1901</v>
      </c>
      <c r="N694" s="171">
        <v>42465</v>
      </c>
      <c r="O694" s="170" t="s">
        <v>1897</v>
      </c>
      <c r="P694" s="170">
        <v>13096.4</v>
      </c>
      <c r="Q694" s="170" t="s">
        <v>45</v>
      </c>
      <c r="R694" s="170">
        <v>209</v>
      </c>
      <c r="S694" s="171">
        <v>42467</v>
      </c>
      <c r="T694" s="171">
        <v>42467</v>
      </c>
      <c r="U694" s="170" t="s">
        <v>1599</v>
      </c>
      <c r="V694" s="170"/>
      <c r="W694" s="124">
        <v>0.1</v>
      </c>
      <c r="X694" s="125">
        <f t="shared" si="46"/>
        <v>109.13666666666667</v>
      </c>
      <c r="Y694" s="126">
        <f t="shared" si="47"/>
        <v>5893.38</v>
      </c>
      <c r="Z694" s="127"/>
    </row>
    <row r="695" spans="3:26" s="115" customFormat="1" ht="39" thickBot="1" x14ac:dyDescent="0.25">
      <c r="C695" s="116">
        <v>676</v>
      </c>
      <c r="D695" s="170">
        <v>1246</v>
      </c>
      <c r="E695" s="170" t="s">
        <v>1902</v>
      </c>
      <c r="F695" s="170" t="s">
        <v>1903</v>
      </c>
      <c r="G695" s="170" t="s">
        <v>1904</v>
      </c>
      <c r="H695" s="170" t="s">
        <v>1859</v>
      </c>
      <c r="I695" s="170" t="s">
        <v>1905</v>
      </c>
      <c r="J695" s="170" t="s">
        <v>1906</v>
      </c>
      <c r="K695" s="170" t="s">
        <v>1907</v>
      </c>
      <c r="L695" s="170" t="s">
        <v>1895</v>
      </c>
      <c r="M695" s="170" t="s">
        <v>1908</v>
      </c>
      <c r="N695" s="171">
        <v>42486</v>
      </c>
      <c r="O695" s="170" t="s">
        <v>1909</v>
      </c>
      <c r="P695" s="170">
        <v>236350.23</v>
      </c>
      <c r="Q695" s="170" t="s">
        <v>45</v>
      </c>
      <c r="R695" s="170">
        <v>211</v>
      </c>
      <c r="S695" s="171">
        <v>42487</v>
      </c>
      <c r="T695" s="171">
        <v>42487</v>
      </c>
      <c r="U695" s="170" t="s">
        <v>233</v>
      </c>
      <c r="V695" s="170"/>
      <c r="W695" s="124">
        <v>0.1</v>
      </c>
      <c r="X695" s="125">
        <f t="shared" si="46"/>
        <v>1969.5852500000001</v>
      </c>
      <c r="Y695" s="126">
        <f t="shared" si="47"/>
        <v>106357.6035</v>
      </c>
      <c r="Z695" s="127"/>
    </row>
    <row r="696" spans="3:26" s="115" customFormat="1" ht="26.25" thickTop="1" x14ac:dyDescent="0.2">
      <c r="C696" s="103">
        <v>677</v>
      </c>
      <c r="D696" s="170">
        <v>1246</v>
      </c>
      <c r="E696" s="170" t="s">
        <v>1902</v>
      </c>
      <c r="F696" s="170" t="s">
        <v>1903</v>
      </c>
      <c r="G696" s="170" t="s">
        <v>1910</v>
      </c>
      <c r="H696" s="170" t="s">
        <v>1911</v>
      </c>
      <c r="I696" s="170" t="s">
        <v>1912</v>
      </c>
      <c r="J696" s="170" t="s">
        <v>1913</v>
      </c>
      <c r="K696" s="170" t="s">
        <v>1914</v>
      </c>
      <c r="L696" s="170" t="s">
        <v>1895</v>
      </c>
      <c r="M696" s="170">
        <v>7</v>
      </c>
      <c r="N696" s="171">
        <v>42461</v>
      </c>
      <c r="O696" s="170" t="s">
        <v>1915</v>
      </c>
      <c r="P696" s="170">
        <v>23392.799999999999</v>
      </c>
      <c r="Q696" s="170" t="s">
        <v>45</v>
      </c>
      <c r="R696" s="170">
        <v>130</v>
      </c>
      <c r="S696" s="171">
        <v>42487</v>
      </c>
      <c r="T696" s="171">
        <v>42487</v>
      </c>
      <c r="U696" s="170" t="s">
        <v>62</v>
      </c>
      <c r="V696" s="170"/>
      <c r="W696" s="124">
        <v>0.1</v>
      </c>
      <c r="X696" s="125">
        <f t="shared" si="46"/>
        <v>194.94000000000003</v>
      </c>
      <c r="Y696" s="126">
        <f t="shared" si="47"/>
        <v>10526.76</v>
      </c>
      <c r="Z696" s="127"/>
    </row>
    <row r="697" spans="3:26" s="115" customFormat="1" ht="39" thickBot="1" x14ac:dyDescent="0.25">
      <c r="C697" s="116">
        <v>678</v>
      </c>
      <c r="D697" s="170">
        <v>1241</v>
      </c>
      <c r="E697" s="170" t="s">
        <v>1814</v>
      </c>
      <c r="F697" s="170">
        <v>124141</v>
      </c>
      <c r="G697" s="170" t="s">
        <v>1916</v>
      </c>
      <c r="H697" s="170" t="s">
        <v>1917</v>
      </c>
      <c r="I697" s="170" t="s">
        <v>1918</v>
      </c>
      <c r="J697" s="170" t="s">
        <v>41</v>
      </c>
      <c r="K697" s="170" t="s">
        <v>1702</v>
      </c>
      <c r="L697" s="170" t="s">
        <v>1702</v>
      </c>
      <c r="M697" s="170">
        <v>2860</v>
      </c>
      <c r="N697" s="171">
        <v>42503</v>
      </c>
      <c r="O697" s="170" t="s">
        <v>1919</v>
      </c>
      <c r="P697" s="175">
        <v>7000</v>
      </c>
      <c r="Q697" s="170" t="s">
        <v>415</v>
      </c>
      <c r="R697" s="170">
        <v>73</v>
      </c>
      <c r="S697" s="171">
        <v>42521</v>
      </c>
      <c r="T697" s="171">
        <v>42521</v>
      </c>
      <c r="U697" s="170" t="s">
        <v>1920</v>
      </c>
      <c r="V697" s="170"/>
      <c r="W697" s="124">
        <v>0.2</v>
      </c>
      <c r="X697" s="125">
        <f t="shared" ref="X697:X702" si="50">+P697*0.2/12</f>
        <v>116.66666666666667</v>
      </c>
      <c r="Y697" s="126">
        <f t="shared" ref="Y697:Y702" si="51">+P697*0.2*4.5</f>
        <v>6300</v>
      </c>
      <c r="Z697" s="127"/>
    </row>
    <row r="698" spans="3:26" s="115" customFormat="1" ht="39" thickTop="1" x14ac:dyDescent="0.2">
      <c r="C698" s="103">
        <v>679</v>
      </c>
      <c r="D698" s="170">
        <v>1241</v>
      </c>
      <c r="E698" s="170" t="s">
        <v>1814</v>
      </c>
      <c r="F698" s="170">
        <v>124141</v>
      </c>
      <c r="G698" s="170" t="s">
        <v>1921</v>
      </c>
      <c r="H698" s="170" t="s">
        <v>1917</v>
      </c>
      <c r="I698" s="170" t="s">
        <v>1918</v>
      </c>
      <c r="J698" s="170" t="s">
        <v>41</v>
      </c>
      <c r="K698" s="170" t="s">
        <v>1702</v>
      </c>
      <c r="L698" s="170" t="s">
        <v>1702</v>
      </c>
      <c r="M698" s="170">
        <v>2860</v>
      </c>
      <c r="N698" s="171">
        <v>42503</v>
      </c>
      <c r="O698" s="170" t="s">
        <v>1919</v>
      </c>
      <c r="P698" s="175">
        <v>7000</v>
      </c>
      <c r="Q698" s="170" t="s">
        <v>415</v>
      </c>
      <c r="R698" s="170">
        <v>73</v>
      </c>
      <c r="S698" s="171">
        <v>42521</v>
      </c>
      <c r="T698" s="171">
        <v>42521</v>
      </c>
      <c r="U698" s="170" t="s">
        <v>1920</v>
      </c>
      <c r="V698" s="170"/>
      <c r="W698" s="124">
        <v>0.2</v>
      </c>
      <c r="X698" s="125">
        <f t="shared" si="50"/>
        <v>116.66666666666667</v>
      </c>
      <c r="Y698" s="126">
        <f t="shared" si="51"/>
        <v>6300</v>
      </c>
      <c r="Z698" s="127"/>
    </row>
    <row r="699" spans="3:26" s="115" customFormat="1" ht="39" thickBot="1" x14ac:dyDescent="0.25">
      <c r="C699" s="116">
        <v>680</v>
      </c>
      <c r="D699" s="170">
        <v>1241</v>
      </c>
      <c r="E699" s="170" t="s">
        <v>1814</v>
      </c>
      <c r="F699" s="170">
        <v>124141</v>
      </c>
      <c r="G699" s="170" t="s">
        <v>1922</v>
      </c>
      <c r="H699" s="170" t="s">
        <v>1917</v>
      </c>
      <c r="I699" s="170" t="s">
        <v>1918</v>
      </c>
      <c r="J699" s="170" t="s">
        <v>41</v>
      </c>
      <c r="K699" s="170" t="s">
        <v>1702</v>
      </c>
      <c r="L699" s="170" t="s">
        <v>1702</v>
      </c>
      <c r="M699" s="170">
        <v>2860</v>
      </c>
      <c r="N699" s="171">
        <v>42503</v>
      </c>
      <c r="O699" s="170" t="s">
        <v>1919</v>
      </c>
      <c r="P699" s="175">
        <v>7000</v>
      </c>
      <c r="Q699" s="170" t="s">
        <v>415</v>
      </c>
      <c r="R699" s="170">
        <v>73</v>
      </c>
      <c r="S699" s="171">
        <v>42521</v>
      </c>
      <c r="T699" s="171">
        <v>42521</v>
      </c>
      <c r="U699" s="170" t="s">
        <v>1920</v>
      </c>
      <c r="V699" s="170"/>
      <c r="W699" s="124">
        <v>0.2</v>
      </c>
      <c r="X699" s="125">
        <f t="shared" si="50"/>
        <v>116.66666666666667</v>
      </c>
      <c r="Y699" s="126">
        <f t="shared" si="51"/>
        <v>6300</v>
      </c>
      <c r="Z699" s="127"/>
    </row>
    <row r="700" spans="3:26" s="115" customFormat="1" ht="39" thickTop="1" x14ac:dyDescent="0.2">
      <c r="C700" s="103">
        <v>681</v>
      </c>
      <c r="D700" s="170">
        <v>1241</v>
      </c>
      <c r="E700" s="170" t="s">
        <v>1814</v>
      </c>
      <c r="F700" s="170">
        <v>124141</v>
      </c>
      <c r="G700" s="170" t="s">
        <v>1923</v>
      </c>
      <c r="H700" s="170" t="s">
        <v>1917</v>
      </c>
      <c r="I700" s="170" t="s">
        <v>1924</v>
      </c>
      <c r="J700" s="170" t="s">
        <v>660</v>
      </c>
      <c r="K700" s="170" t="s">
        <v>1702</v>
      </c>
      <c r="L700" s="170" t="s">
        <v>1702</v>
      </c>
      <c r="M700" s="170">
        <v>2860</v>
      </c>
      <c r="N700" s="171">
        <v>42503</v>
      </c>
      <c r="O700" s="170" t="s">
        <v>1919</v>
      </c>
      <c r="P700" s="175">
        <v>8000</v>
      </c>
      <c r="Q700" s="170" t="s">
        <v>415</v>
      </c>
      <c r="R700" s="170">
        <v>73</v>
      </c>
      <c r="S700" s="171">
        <v>42521</v>
      </c>
      <c r="T700" s="171">
        <v>42521</v>
      </c>
      <c r="U700" s="170" t="s">
        <v>1920</v>
      </c>
      <c r="V700" s="170"/>
      <c r="W700" s="124">
        <v>0.2</v>
      </c>
      <c r="X700" s="125">
        <f t="shared" si="50"/>
        <v>133.33333333333334</v>
      </c>
      <c r="Y700" s="126">
        <f t="shared" si="51"/>
        <v>7200</v>
      </c>
      <c r="Z700" s="127"/>
    </row>
    <row r="701" spans="3:26" s="115" customFormat="1" ht="39" thickBot="1" x14ac:dyDescent="0.25">
      <c r="C701" s="116">
        <v>682</v>
      </c>
      <c r="D701" s="170">
        <v>1241</v>
      </c>
      <c r="E701" s="170" t="s">
        <v>1814</v>
      </c>
      <c r="F701" s="170">
        <v>124141</v>
      </c>
      <c r="G701" s="170" t="s">
        <v>1925</v>
      </c>
      <c r="H701" s="170" t="s">
        <v>1917</v>
      </c>
      <c r="I701" s="170" t="s">
        <v>1926</v>
      </c>
      <c r="J701" s="170" t="s">
        <v>41</v>
      </c>
      <c r="K701" s="170" t="s">
        <v>1702</v>
      </c>
      <c r="L701" s="170" t="s">
        <v>1702</v>
      </c>
      <c r="M701" s="170">
        <v>2860</v>
      </c>
      <c r="N701" s="171">
        <v>42503</v>
      </c>
      <c r="O701" s="170" t="s">
        <v>1919</v>
      </c>
      <c r="P701" s="175">
        <v>8000</v>
      </c>
      <c r="Q701" s="170" t="s">
        <v>415</v>
      </c>
      <c r="R701" s="170">
        <v>73</v>
      </c>
      <c r="S701" s="171">
        <v>42521</v>
      </c>
      <c r="T701" s="171">
        <v>42521</v>
      </c>
      <c r="U701" s="170" t="s">
        <v>1920</v>
      </c>
      <c r="V701" s="170"/>
      <c r="W701" s="124">
        <v>0.2</v>
      </c>
      <c r="X701" s="125">
        <f t="shared" si="50"/>
        <v>133.33333333333334</v>
      </c>
      <c r="Y701" s="126">
        <f t="shared" si="51"/>
        <v>7200</v>
      </c>
      <c r="Z701" s="127"/>
    </row>
    <row r="702" spans="3:26" s="115" customFormat="1" ht="77.25" thickTop="1" x14ac:dyDescent="0.2">
      <c r="C702" s="103">
        <v>683</v>
      </c>
      <c r="D702" s="170">
        <v>1241</v>
      </c>
      <c r="E702" s="170" t="s">
        <v>1814</v>
      </c>
      <c r="F702" s="170">
        <v>124141</v>
      </c>
      <c r="G702" s="170" t="s">
        <v>1927</v>
      </c>
      <c r="H702" s="170" t="s">
        <v>1928</v>
      </c>
      <c r="I702" s="170" t="s">
        <v>1929</v>
      </c>
      <c r="J702" s="170" t="s">
        <v>41</v>
      </c>
      <c r="K702" s="170" t="s">
        <v>1702</v>
      </c>
      <c r="L702" s="170" t="s">
        <v>1930</v>
      </c>
      <c r="M702" s="170">
        <v>44143</v>
      </c>
      <c r="N702" s="171">
        <v>42507</v>
      </c>
      <c r="O702" s="170" t="s">
        <v>1931</v>
      </c>
      <c r="P702" s="175">
        <v>18080</v>
      </c>
      <c r="Q702" s="170" t="s">
        <v>45</v>
      </c>
      <c r="R702" s="170">
        <v>114</v>
      </c>
      <c r="S702" s="171">
        <v>42521</v>
      </c>
      <c r="T702" s="171">
        <v>42521</v>
      </c>
      <c r="U702" s="170" t="s">
        <v>1932</v>
      </c>
      <c r="V702" s="170"/>
      <c r="W702" s="124">
        <v>0.2</v>
      </c>
      <c r="X702" s="125">
        <f t="shared" si="50"/>
        <v>301.33333333333331</v>
      </c>
      <c r="Y702" s="126">
        <f t="shared" si="51"/>
        <v>16272</v>
      </c>
      <c r="Z702" s="127"/>
    </row>
    <row r="703" spans="3:26" s="115" customFormat="1" ht="39" thickBot="1" x14ac:dyDescent="0.25">
      <c r="C703" s="116">
        <v>684</v>
      </c>
      <c r="D703" s="170">
        <v>1241</v>
      </c>
      <c r="E703" s="170" t="s">
        <v>74</v>
      </c>
      <c r="F703" s="170">
        <v>124161</v>
      </c>
      <c r="G703" s="170" t="s">
        <v>1933</v>
      </c>
      <c r="H703" s="170" t="s">
        <v>1917</v>
      </c>
      <c r="I703" s="170" t="s">
        <v>1934</v>
      </c>
      <c r="J703" s="170" t="s">
        <v>1935</v>
      </c>
      <c r="K703" s="170" t="s">
        <v>1702</v>
      </c>
      <c r="L703" s="170" t="s">
        <v>1702</v>
      </c>
      <c r="M703" s="170">
        <v>2860</v>
      </c>
      <c r="N703" s="171">
        <v>42503</v>
      </c>
      <c r="O703" s="170" t="s">
        <v>1919</v>
      </c>
      <c r="P703" s="161">
        <v>3250</v>
      </c>
      <c r="Q703" s="170" t="s">
        <v>415</v>
      </c>
      <c r="R703" s="170">
        <v>73</v>
      </c>
      <c r="S703" s="171">
        <v>42521</v>
      </c>
      <c r="T703" s="171">
        <v>42521</v>
      </c>
      <c r="U703" s="170" t="s">
        <v>1920</v>
      </c>
      <c r="V703" s="170"/>
      <c r="W703" s="124">
        <v>0.1</v>
      </c>
      <c r="X703" s="125">
        <f t="shared" si="46"/>
        <v>27.083333333333332</v>
      </c>
      <c r="Y703" s="126">
        <f t="shared" si="47"/>
        <v>1462.5</v>
      </c>
      <c r="Z703" s="127"/>
    </row>
    <row r="704" spans="3:26" s="115" customFormat="1" ht="39" thickTop="1" x14ac:dyDescent="0.2">
      <c r="C704" s="103">
        <v>685</v>
      </c>
      <c r="D704" s="170">
        <v>1241</v>
      </c>
      <c r="E704" s="170" t="s">
        <v>74</v>
      </c>
      <c r="F704" s="170">
        <v>124161</v>
      </c>
      <c r="G704" s="170" t="s">
        <v>1936</v>
      </c>
      <c r="H704" s="170" t="s">
        <v>1917</v>
      </c>
      <c r="I704" s="170" t="s">
        <v>1937</v>
      </c>
      <c r="J704" s="170" t="s">
        <v>1935</v>
      </c>
      <c r="K704" s="170" t="s">
        <v>1702</v>
      </c>
      <c r="L704" s="170" t="s">
        <v>1702</v>
      </c>
      <c r="M704" s="170">
        <v>2860</v>
      </c>
      <c r="N704" s="171">
        <v>42503</v>
      </c>
      <c r="O704" s="170" t="s">
        <v>1919</v>
      </c>
      <c r="P704" s="161">
        <v>4250</v>
      </c>
      <c r="Q704" s="170" t="s">
        <v>415</v>
      </c>
      <c r="R704" s="170">
        <v>73</v>
      </c>
      <c r="S704" s="171">
        <v>42521</v>
      </c>
      <c r="T704" s="171">
        <v>42521</v>
      </c>
      <c r="U704" s="170" t="s">
        <v>1920</v>
      </c>
      <c r="V704" s="170"/>
      <c r="W704" s="124">
        <v>0.1</v>
      </c>
      <c r="X704" s="125">
        <f t="shared" si="46"/>
        <v>35.416666666666664</v>
      </c>
      <c r="Y704" s="126">
        <f t="shared" si="47"/>
        <v>1912.5</v>
      </c>
      <c r="Z704" s="127"/>
    </row>
    <row r="705" spans="3:26" s="115" customFormat="1" ht="39" thickBot="1" x14ac:dyDescent="0.25">
      <c r="C705" s="116">
        <v>686</v>
      </c>
      <c r="D705" s="170">
        <v>1241</v>
      </c>
      <c r="E705" s="170" t="s">
        <v>74</v>
      </c>
      <c r="F705" s="170">
        <v>124161</v>
      </c>
      <c r="G705" s="170" t="s">
        <v>1938</v>
      </c>
      <c r="H705" s="170" t="s">
        <v>1917</v>
      </c>
      <c r="I705" s="170" t="s">
        <v>1937</v>
      </c>
      <c r="J705" s="170" t="s">
        <v>1935</v>
      </c>
      <c r="K705" s="170" t="s">
        <v>1702</v>
      </c>
      <c r="L705" s="170" t="s">
        <v>1702</v>
      </c>
      <c r="M705" s="170">
        <v>2860</v>
      </c>
      <c r="N705" s="171">
        <v>42503</v>
      </c>
      <c r="O705" s="170" t="s">
        <v>1919</v>
      </c>
      <c r="P705" s="161">
        <v>4250</v>
      </c>
      <c r="Q705" s="170" t="s">
        <v>415</v>
      </c>
      <c r="R705" s="170">
        <v>73</v>
      </c>
      <c r="S705" s="171">
        <v>42521</v>
      </c>
      <c r="T705" s="171">
        <v>42521</v>
      </c>
      <c r="U705" s="170" t="s">
        <v>1920</v>
      </c>
      <c r="V705" s="170"/>
      <c r="W705" s="124">
        <v>0.1</v>
      </c>
      <c r="X705" s="125">
        <f t="shared" si="46"/>
        <v>35.416666666666664</v>
      </c>
      <c r="Y705" s="126">
        <f t="shared" si="47"/>
        <v>1912.5</v>
      </c>
      <c r="Z705" s="127"/>
    </row>
    <row r="706" spans="3:26" s="115" customFormat="1" ht="39" thickTop="1" x14ac:dyDescent="0.2">
      <c r="C706" s="103">
        <v>687</v>
      </c>
      <c r="D706" s="170">
        <v>1241</v>
      </c>
      <c r="E706" s="170" t="s">
        <v>74</v>
      </c>
      <c r="F706" s="170">
        <v>124161</v>
      </c>
      <c r="G706" s="170" t="s">
        <v>1939</v>
      </c>
      <c r="H706" s="170" t="s">
        <v>1917</v>
      </c>
      <c r="I706" s="170" t="s">
        <v>1937</v>
      </c>
      <c r="J706" s="170" t="s">
        <v>1935</v>
      </c>
      <c r="K706" s="170" t="s">
        <v>1702</v>
      </c>
      <c r="L706" s="170" t="s">
        <v>1702</v>
      </c>
      <c r="M706" s="170">
        <v>2860</v>
      </c>
      <c r="N706" s="171">
        <v>42503</v>
      </c>
      <c r="O706" s="170" t="s">
        <v>1919</v>
      </c>
      <c r="P706" s="161">
        <v>4250</v>
      </c>
      <c r="Q706" s="170" t="s">
        <v>415</v>
      </c>
      <c r="R706" s="170">
        <v>73</v>
      </c>
      <c r="S706" s="171">
        <v>42521</v>
      </c>
      <c r="T706" s="171">
        <v>42521</v>
      </c>
      <c r="U706" s="170" t="s">
        <v>1920</v>
      </c>
      <c r="V706" s="170"/>
      <c r="W706" s="124">
        <v>0.1</v>
      </c>
      <c r="X706" s="125">
        <f t="shared" si="46"/>
        <v>35.416666666666664</v>
      </c>
      <c r="Y706" s="126">
        <f t="shared" si="47"/>
        <v>1912.5</v>
      </c>
      <c r="Z706" s="127"/>
    </row>
    <row r="707" spans="3:26" s="115" customFormat="1" ht="39" thickBot="1" x14ac:dyDescent="0.25">
      <c r="C707" s="116">
        <v>688</v>
      </c>
      <c r="D707" s="170">
        <v>1246</v>
      </c>
      <c r="E707" s="170" t="s">
        <v>1940</v>
      </c>
      <c r="F707" s="170">
        <v>124641</v>
      </c>
      <c r="G707" s="170" t="s">
        <v>1941</v>
      </c>
      <c r="H707" s="170" t="s">
        <v>1942</v>
      </c>
      <c r="I707" s="170" t="s">
        <v>1943</v>
      </c>
      <c r="J707" s="170" t="s">
        <v>1944</v>
      </c>
      <c r="K707" s="170" t="s">
        <v>1702</v>
      </c>
      <c r="L707" s="170" t="s">
        <v>1702</v>
      </c>
      <c r="M707" s="170">
        <v>3</v>
      </c>
      <c r="N707" s="171">
        <v>42513</v>
      </c>
      <c r="O707" s="170" t="s">
        <v>1945</v>
      </c>
      <c r="P707" s="175">
        <v>15950</v>
      </c>
      <c r="Q707" s="170" t="s">
        <v>45</v>
      </c>
      <c r="R707" s="170">
        <v>148</v>
      </c>
      <c r="S707" s="171">
        <v>42520</v>
      </c>
      <c r="T707" s="171">
        <v>42521</v>
      </c>
      <c r="U707" s="170" t="s">
        <v>197</v>
      </c>
      <c r="V707" s="170"/>
      <c r="W707" s="124">
        <v>0.1</v>
      </c>
      <c r="X707" s="125">
        <f t="shared" si="46"/>
        <v>132.91666666666666</v>
      </c>
      <c r="Y707" s="126">
        <f t="shared" si="47"/>
        <v>7177.5</v>
      </c>
      <c r="Z707" s="127"/>
    </row>
    <row r="708" spans="3:26" s="115" customFormat="1" ht="64.5" thickTop="1" x14ac:dyDescent="0.2">
      <c r="C708" s="103">
        <v>689</v>
      </c>
      <c r="D708" s="156">
        <v>1246</v>
      </c>
      <c r="E708" s="170" t="s">
        <v>1902</v>
      </c>
      <c r="F708" s="170">
        <v>124661</v>
      </c>
      <c r="G708" s="170" t="s">
        <v>1946</v>
      </c>
      <c r="H708" s="156" t="s">
        <v>1859</v>
      </c>
      <c r="I708" s="156" t="s">
        <v>1947</v>
      </c>
      <c r="J708" s="156" t="s">
        <v>1948</v>
      </c>
      <c r="K708" s="156" t="s">
        <v>1702</v>
      </c>
      <c r="L708" s="156" t="s">
        <v>1702</v>
      </c>
      <c r="M708" s="156" t="s">
        <v>1949</v>
      </c>
      <c r="N708" s="165">
        <v>42529</v>
      </c>
      <c r="O708" s="172" t="s">
        <v>1909</v>
      </c>
      <c r="P708" s="161">
        <v>58812</v>
      </c>
      <c r="Q708" s="156" t="s">
        <v>415</v>
      </c>
      <c r="R708" s="156">
        <v>2</v>
      </c>
      <c r="S708" s="171">
        <v>42527</v>
      </c>
      <c r="T708" s="165">
        <v>42551</v>
      </c>
      <c r="U708" s="170" t="s">
        <v>233</v>
      </c>
      <c r="V708" s="170"/>
      <c r="W708" s="124">
        <v>0.1</v>
      </c>
      <c r="X708" s="125">
        <f t="shared" si="46"/>
        <v>490.10000000000008</v>
      </c>
      <c r="Y708" s="126">
        <f t="shared" si="47"/>
        <v>26465.4</v>
      </c>
      <c r="Z708" s="127"/>
    </row>
    <row r="709" spans="3:26" s="115" customFormat="1" ht="39" thickBot="1" x14ac:dyDescent="0.25">
      <c r="C709" s="116">
        <v>690</v>
      </c>
      <c r="D709" s="156">
        <v>1246</v>
      </c>
      <c r="E709" s="170" t="s">
        <v>1902</v>
      </c>
      <c r="F709" s="170">
        <v>124661</v>
      </c>
      <c r="G709" s="170" t="s">
        <v>1950</v>
      </c>
      <c r="H709" s="156" t="s">
        <v>1859</v>
      </c>
      <c r="I709" s="156" t="s">
        <v>1951</v>
      </c>
      <c r="J709" s="156" t="s">
        <v>1948</v>
      </c>
      <c r="K709" s="156" t="s">
        <v>1702</v>
      </c>
      <c r="L709" s="156" t="s">
        <v>1702</v>
      </c>
      <c r="M709" s="156" t="s">
        <v>1949</v>
      </c>
      <c r="N709" s="165">
        <v>42529</v>
      </c>
      <c r="O709" s="172" t="s">
        <v>1909</v>
      </c>
      <c r="P709" s="161">
        <v>29000</v>
      </c>
      <c r="Q709" s="156" t="s">
        <v>415</v>
      </c>
      <c r="R709" s="156">
        <v>2</v>
      </c>
      <c r="S709" s="171">
        <v>42527</v>
      </c>
      <c r="T709" s="165">
        <v>42551</v>
      </c>
      <c r="U709" s="170" t="s">
        <v>233</v>
      </c>
      <c r="V709" s="170"/>
      <c r="W709" s="124">
        <v>0.1</v>
      </c>
      <c r="X709" s="125">
        <f t="shared" si="46"/>
        <v>241.66666666666666</v>
      </c>
      <c r="Y709" s="126">
        <f t="shared" si="47"/>
        <v>13050</v>
      </c>
      <c r="Z709" s="127"/>
    </row>
    <row r="710" spans="3:26" s="115" customFormat="1" ht="39" thickTop="1" x14ac:dyDescent="0.2">
      <c r="C710" s="103">
        <v>691</v>
      </c>
      <c r="D710" s="156">
        <v>1246</v>
      </c>
      <c r="E710" s="170" t="s">
        <v>1902</v>
      </c>
      <c r="F710" s="170">
        <v>124661</v>
      </c>
      <c r="G710" s="170" t="s">
        <v>1952</v>
      </c>
      <c r="H710" s="156" t="s">
        <v>1859</v>
      </c>
      <c r="I710" s="156" t="s">
        <v>1953</v>
      </c>
      <c r="J710" s="156" t="s">
        <v>1948</v>
      </c>
      <c r="K710" s="156" t="s">
        <v>1702</v>
      </c>
      <c r="L710" s="156" t="s">
        <v>1702</v>
      </c>
      <c r="M710" s="156" t="s">
        <v>1949</v>
      </c>
      <c r="N710" s="165">
        <v>42529</v>
      </c>
      <c r="O710" s="172" t="s">
        <v>1909</v>
      </c>
      <c r="P710" s="161">
        <v>6960</v>
      </c>
      <c r="Q710" s="156" t="s">
        <v>415</v>
      </c>
      <c r="R710" s="156">
        <v>2</v>
      </c>
      <c r="S710" s="171">
        <v>42527</v>
      </c>
      <c r="T710" s="165">
        <v>42551</v>
      </c>
      <c r="U710" s="170" t="s">
        <v>233</v>
      </c>
      <c r="V710" s="170"/>
      <c r="W710" s="124">
        <v>0.1</v>
      </c>
      <c r="X710" s="125">
        <f t="shared" si="46"/>
        <v>58</v>
      </c>
      <c r="Y710" s="126">
        <f t="shared" si="47"/>
        <v>3132</v>
      </c>
      <c r="Z710" s="127"/>
    </row>
    <row r="711" spans="3:26" s="115" customFormat="1" ht="39" thickBot="1" x14ac:dyDescent="0.25">
      <c r="C711" s="116">
        <v>692</v>
      </c>
      <c r="D711" s="156">
        <v>1246</v>
      </c>
      <c r="E711" s="170" t="s">
        <v>1902</v>
      </c>
      <c r="F711" s="170">
        <v>124661</v>
      </c>
      <c r="G711" s="170" t="s">
        <v>1954</v>
      </c>
      <c r="H711" s="156" t="s">
        <v>1859</v>
      </c>
      <c r="I711" s="156" t="s">
        <v>1955</v>
      </c>
      <c r="J711" s="156" t="s">
        <v>1948</v>
      </c>
      <c r="K711" s="156" t="s">
        <v>1702</v>
      </c>
      <c r="L711" s="156" t="s">
        <v>1702</v>
      </c>
      <c r="M711" s="156" t="s">
        <v>1949</v>
      </c>
      <c r="N711" s="165">
        <v>42529</v>
      </c>
      <c r="O711" s="172" t="s">
        <v>1909</v>
      </c>
      <c r="P711" s="161">
        <v>11368</v>
      </c>
      <c r="Q711" s="156" t="s">
        <v>415</v>
      </c>
      <c r="R711" s="156">
        <v>2</v>
      </c>
      <c r="S711" s="171">
        <v>42527</v>
      </c>
      <c r="T711" s="165">
        <v>42551</v>
      </c>
      <c r="U711" s="170" t="s">
        <v>233</v>
      </c>
      <c r="V711" s="170"/>
      <c r="W711" s="124">
        <v>0.1</v>
      </c>
      <c r="X711" s="125">
        <f t="shared" si="46"/>
        <v>94.733333333333334</v>
      </c>
      <c r="Y711" s="126">
        <f t="shared" si="47"/>
        <v>5115.5999999999995</v>
      </c>
      <c r="Z711" s="127"/>
    </row>
    <row r="712" spans="3:26" s="115" customFormat="1" ht="39" thickTop="1" x14ac:dyDescent="0.2">
      <c r="C712" s="103">
        <v>693</v>
      </c>
      <c r="D712" s="156">
        <v>1246</v>
      </c>
      <c r="E712" s="170" t="s">
        <v>1902</v>
      </c>
      <c r="F712" s="170">
        <v>124661</v>
      </c>
      <c r="G712" s="170" t="s">
        <v>1956</v>
      </c>
      <c r="H712" s="156" t="s">
        <v>1859</v>
      </c>
      <c r="I712" s="156" t="s">
        <v>1957</v>
      </c>
      <c r="J712" s="156" t="s">
        <v>1948</v>
      </c>
      <c r="K712" s="156" t="s">
        <v>1702</v>
      </c>
      <c r="L712" s="156" t="s">
        <v>1702</v>
      </c>
      <c r="M712" s="156" t="s">
        <v>1958</v>
      </c>
      <c r="N712" s="165">
        <v>42536</v>
      </c>
      <c r="O712" s="172" t="s">
        <v>1909</v>
      </c>
      <c r="P712" s="161">
        <v>7690.8</v>
      </c>
      <c r="Q712" s="156" t="s">
        <v>415</v>
      </c>
      <c r="R712" s="156">
        <v>65</v>
      </c>
      <c r="S712" s="171">
        <v>42536</v>
      </c>
      <c r="T712" s="165">
        <v>42551</v>
      </c>
      <c r="U712" s="170" t="s">
        <v>233</v>
      </c>
      <c r="V712" s="170"/>
      <c r="W712" s="124">
        <v>0.1</v>
      </c>
      <c r="X712" s="125">
        <f t="shared" si="46"/>
        <v>64.09</v>
      </c>
      <c r="Y712" s="126">
        <f t="shared" si="47"/>
        <v>3460.86</v>
      </c>
      <c r="Z712" s="127"/>
    </row>
    <row r="713" spans="3:26" s="115" customFormat="1" ht="39" thickBot="1" x14ac:dyDescent="0.25">
      <c r="C713" s="116">
        <v>694</v>
      </c>
      <c r="D713" s="156">
        <v>1246</v>
      </c>
      <c r="E713" s="170" t="s">
        <v>1902</v>
      </c>
      <c r="F713" s="170">
        <v>124661</v>
      </c>
      <c r="G713" s="170" t="s">
        <v>1959</v>
      </c>
      <c r="H713" s="156" t="s">
        <v>1859</v>
      </c>
      <c r="I713" s="156" t="s">
        <v>1960</v>
      </c>
      <c r="J713" s="156" t="s">
        <v>1948</v>
      </c>
      <c r="K713" s="156" t="s">
        <v>1702</v>
      </c>
      <c r="L713" s="156" t="s">
        <v>1702</v>
      </c>
      <c r="M713" s="156" t="s">
        <v>1958</v>
      </c>
      <c r="N713" s="165">
        <v>42536</v>
      </c>
      <c r="O713" s="172" t="s">
        <v>1909</v>
      </c>
      <c r="P713" s="161">
        <v>2586.8000000000002</v>
      </c>
      <c r="Q713" s="156" t="s">
        <v>415</v>
      </c>
      <c r="R713" s="156">
        <v>65</v>
      </c>
      <c r="S713" s="171">
        <v>42536</v>
      </c>
      <c r="T713" s="165">
        <v>42551</v>
      </c>
      <c r="U713" s="170" t="s">
        <v>233</v>
      </c>
      <c r="V713" s="170"/>
      <c r="W713" s="124">
        <v>0.1</v>
      </c>
      <c r="X713" s="125">
        <f t="shared" si="46"/>
        <v>21.556666666666668</v>
      </c>
      <c r="Y713" s="126">
        <f t="shared" si="47"/>
        <v>1164.06</v>
      </c>
      <c r="Z713" s="127"/>
    </row>
    <row r="714" spans="3:26" s="115" customFormat="1" ht="39" thickTop="1" x14ac:dyDescent="0.2">
      <c r="C714" s="103">
        <v>695</v>
      </c>
      <c r="D714" s="156">
        <v>1246</v>
      </c>
      <c r="E714" s="170" t="s">
        <v>1902</v>
      </c>
      <c r="F714" s="170">
        <v>124661</v>
      </c>
      <c r="G714" s="170" t="s">
        <v>1961</v>
      </c>
      <c r="H714" s="156" t="s">
        <v>1859</v>
      </c>
      <c r="I714" s="156" t="s">
        <v>1962</v>
      </c>
      <c r="J714" s="156" t="s">
        <v>1948</v>
      </c>
      <c r="K714" s="156" t="s">
        <v>1702</v>
      </c>
      <c r="L714" s="156" t="s">
        <v>1702</v>
      </c>
      <c r="M714" s="156" t="s">
        <v>1958</v>
      </c>
      <c r="N714" s="165">
        <v>42536</v>
      </c>
      <c r="O714" s="172" t="s">
        <v>1909</v>
      </c>
      <c r="P714" s="161">
        <v>39277.599999999999</v>
      </c>
      <c r="Q714" s="156" t="s">
        <v>415</v>
      </c>
      <c r="R714" s="156">
        <v>65</v>
      </c>
      <c r="S714" s="171">
        <v>42536</v>
      </c>
      <c r="T714" s="165">
        <v>42551</v>
      </c>
      <c r="U714" s="170" t="s">
        <v>233</v>
      </c>
      <c r="V714" s="170"/>
      <c r="W714" s="124">
        <v>0.1</v>
      </c>
      <c r="X714" s="125">
        <f t="shared" si="46"/>
        <v>327.31333333333333</v>
      </c>
      <c r="Y714" s="126">
        <f t="shared" si="47"/>
        <v>17674.920000000002</v>
      </c>
      <c r="Z714" s="127"/>
    </row>
    <row r="715" spans="3:26" s="115" customFormat="1" ht="39" thickBot="1" x14ac:dyDescent="0.25">
      <c r="C715" s="116">
        <v>696</v>
      </c>
      <c r="D715" s="156">
        <v>1246</v>
      </c>
      <c r="E715" s="170" t="s">
        <v>1902</v>
      </c>
      <c r="F715" s="170">
        <v>124661</v>
      </c>
      <c r="G715" s="170" t="s">
        <v>1963</v>
      </c>
      <c r="H715" s="156" t="s">
        <v>1859</v>
      </c>
      <c r="I715" s="156" t="s">
        <v>1964</v>
      </c>
      <c r="J715" s="156" t="s">
        <v>1948</v>
      </c>
      <c r="K715" s="156" t="s">
        <v>1702</v>
      </c>
      <c r="L715" s="156" t="s">
        <v>1702</v>
      </c>
      <c r="M715" s="156" t="s">
        <v>1958</v>
      </c>
      <c r="N715" s="165">
        <v>42536</v>
      </c>
      <c r="O715" s="172" t="s">
        <v>1909</v>
      </c>
      <c r="P715" s="161">
        <v>49389.46</v>
      </c>
      <c r="Q715" s="156" t="s">
        <v>415</v>
      </c>
      <c r="R715" s="156">
        <v>65</v>
      </c>
      <c r="S715" s="171">
        <v>42536</v>
      </c>
      <c r="T715" s="165">
        <v>42551</v>
      </c>
      <c r="U715" s="170" t="s">
        <v>233</v>
      </c>
      <c r="V715" s="170"/>
      <c r="W715" s="124">
        <v>0.1</v>
      </c>
      <c r="X715" s="125">
        <f t="shared" si="46"/>
        <v>411.57883333333331</v>
      </c>
      <c r="Y715" s="126">
        <f t="shared" si="47"/>
        <v>22225.256999999998</v>
      </c>
      <c r="Z715" s="127"/>
    </row>
    <row r="716" spans="3:26" s="115" customFormat="1" ht="39" thickTop="1" x14ac:dyDescent="0.2">
      <c r="C716" s="103">
        <v>697</v>
      </c>
      <c r="D716" s="156">
        <v>1241</v>
      </c>
      <c r="E716" s="170" t="s">
        <v>1814</v>
      </c>
      <c r="F716" s="156">
        <v>124141</v>
      </c>
      <c r="G716" s="170" t="s">
        <v>1965</v>
      </c>
      <c r="H716" s="156"/>
      <c r="I716" s="156" t="s">
        <v>1966</v>
      </c>
      <c r="J716" s="156" t="s">
        <v>382</v>
      </c>
      <c r="K716" s="156" t="s">
        <v>1967</v>
      </c>
      <c r="L716" s="156" t="s">
        <v>1968</v>
      </c>
      <c r="M716" s="156" t="s">
        <v>1969</v>
      </c>
      <c r="N716" s="165">
        <v>42527</v>
      </c>
      <c r="O716" s="172" t="s">
        <v>1885</v>
      </c>
      <c r="P716" s="161">
        <v>5857.68</v>
      </c>
      <c r="Q716" s="156" t="s">
        <v>45</v>
      </c>
      <c r="R716" s="156">
        <v>147</v>
      </c>
      <c r="S716" s="165">
        <v>42551</v>
      </c>
      <c r="T716" s="165">
        <v>42551</v>
      </c>
      <c r="U716" s="156" t="s">
        <v>101</v>
      </c>
      <c r="V716" s="156"/>
      <c r="W716" s="124">
        <v>0.2</v>
      </c>
      <c r="X716" s="125">
        <f t="shared" ref="X716:X735" si="52">+P716*0.2/12</f>
        <v>97.628</v>
      </c>
      <c r="Y716" s="126">
        <f t="shared" ref="Y716:Y731" si="53">+P716*0.2*4.5</f>
        <v>5271.9120000000003</v>
      </c>
      <c r="Z716" s="127"/>
    </row>
    <row r="717" spans="3:26" s="115" customFormat="1" ht="26.25" thickBot="1" x14ac:dyDescent="0.25">
      <c r="C717" s="116">
        <v>698</v>
      </c>
      <c r="D717" s="156">
        <v>1241</v>
      </c>
      <c r="E717" s="170" t="s">
        <v>1814</v>
      </c>
      <c r="F717" s="156" t="s">
        <v>1970</v>
      </c>
      <c r="G717" s="170" t="s">
        <v>1886</v>
      </c>
      <c r="H717" s="156" t="s">
        <v>1887</v>
      </c>
      <c r="I717" s="156" t="s">
        <v>1971</v>
      </c>
      <c r="J717" s="156" t="s">
        <v>1465</v>
      </c>
      <c r="K717" s="156" t="s">
        <v>1972</v>
      </c>
      <c r="L717" s="156" t="s">
        <v>1973</v>
      </c>
      <c r="M717" s="156" t="s">
        <v>1969</v>
      </c>
      <c r="N717" s="165">
        <v>42527</v>
      </c>
      <c r="O717" s="172" t="s">
        <v>1885</v>
      </c>
      <c r="P717" s="161">
        <v>7552.39</v>
      </c>
      <c r="Q717" s="156" t="s">
        <v>45</v>
      </c>
      <c r="R717" s="156">
        <v>147</v>
      </c>
      <c r="S717" s="165">
        <v>42551</v>
      </c>
      <c r="T717" s="165">
        <v>42551</v>
      </c>
      <c r="U717" s="156" t="s">
        <v>549</v>
      </c>
      <c r="V717" s="156"/>
      <c r="W717" s="124">
        <v>0.2</v>
      </c>
      <c r="X717" s="125">
        <f t="shared" si="52"/>
        <v>125.87316666666668</v>
      </c>
      <c r="Y717" s="126">
        <f t="shared" si="53"/>
        <v>6797.1509999999998</v>
      </c>
      <c r="Z717" s="127"/>
    </row>
    <row r="718" spans="3:26" s="115" customFormat="1" ht="26.25" thickTop="1" x14ac:dyDescent="0.2">
      <c r="C718" s="103">
        <v>699</v>
      </c>
      <c r="D718" s="156">
        <v>1241</v>
      </c>
      <c r="E718" s="170" t="s">
        <v>1814</v>
      </c>
      <c r="F718" s="156">
        <v>124141</v>
      </c>
      <c r="G718" s="170" t="s">
        <v>1974</v>
      </c>
      <c r="H718" s="156"/>
      <c r="I718" s="156" t="s">
        <v>1971</v>
      </c>
      <c r="J718" s="156" t="s">
        <v>1465</v>
      </c>
      <c r="K718" s="156" t="s">
        <v>1972</v>
      </c>
      <c r="L718" s="156" t="s">
        <v>1975</v>
      </c>
      <c r="M718" s="156" t="s">
        <v>1969</v>
      </c>
      <c r="N718" s="165">
        <v>42527</v>
      </c>
      <c r="O718" s="172" t="s">
        <v>1885</v>
      </c>
      <c r="P718" s="161">
        <v>7552.39</v>
      </c>
      <c r="Q718" s="156" t="s">
        <v>45</v>
      </c>
      <c r="R718" s="156">
        <v>147</v>
      </c>
      <c r="S718" s="165">
        <v>42551</v>
      </c>
      <c r="T718" s="165">
        <v>42551</v>
      </c>
      <c r="U718" s="156" t="s">
        <v>1976</v>
      </c>
      <c r="V718" s="156"/>
      <c r="W718" s="124">
        <v>0.2</v>
      </c>
      <c r="X718" s="125">
        <f t="shared" si="52"/>
        <v>125.87316666666668</v>
      </c>
      <c r="Y718" s="126">
        <f t="shared" si="53"/>
        <v>6797.1509999999998</v>
      </c>
      <c r="Z718" s="127"/>
    </row>
    <row r="719" spans="3:26" s="115" customFormat="1" ht="26.25" thickBot="1" x14ac:dyDescent="0.25">
      <c r="C719" s="116">
        <v>700</v>
      </c>
      <c r="D719" s="156">
        <v>1241</v>
      </c>
      <c r="E719" s="170" t="s">
        <v>1814</v>
      </c>
      <c r="F719" s="156">
        <v>124141</v>
      </c>
      <c r="G719" s="170" t="s">
        <v>1977</v>
      </c>
      <c r="H719" s="156"/>
      <c r="I719" s="156" t="s">
        <v>1971</v>
      </c>
      <c r="J719" s="156" t="s">
        <v>1465</v>
      </c>
      <c r="K719" s="156" t="s">
        <v>1972</v>
      </c>
      <c r="L719" s="156" t="s">
        <v>1978</v>
      </c>
      <c r="M719" s="156" t="s">
        <v>1969</v>
      </c>
      <c r="N719" s="165">
        <v>42527</v>
      </c>
      <c r="O719" s="172" t="s">
        <v>1885</v>
      </c>
      <c r="P719" s="161">
        <v>7552.39</v>
      </c>
      <c r="Q719" s="156" t="s">
        <v>45</v>
      </c>
      <c r="R719" s="156">
        <v>147</v>
      </c>
      <c r="S719" s="165">
        <v>42551</v>
      </c>
      <c r="T719" s="165">
        <v>42551</v>
      </c>
      <c r="U719" s="156" t="s">
        <v>203</v>
      </c>
      <c r="V719" s="156"/>
      <c r="W719" s="124">
        <v>0.2</v>
      </c>
      <c r="X719" s="125">
        <f t="shared" si="52"/>
        <v>125.87316666666668</v>
      </c>
      <c r="Y719" s="126">
        <f t="shared" si="53"/>
        <v>6797.1509999999998</v>
      </c>
      <c r="Z719" s="127"/>
    </row>
    <row r="720" spans="3:26" s="115" customFormat="1" ht="26.25" thickTop="1" x14ac:dyDescent="0.2">
      <c r="C720" s="103">
        <v>701</v>
      </c>
      <c r="D720" s="156">
        <v>1241</v>
      </c>
      <c r="E720" s="170" t="s">
        <v>1814</v>
      </c>
      <c r="F720" s="156">
        <v>124141</v>
      </c>
      <c r="G720" s="170" t="s">
        <v>1979</v>
      </c>
      <c r="H720" s="156"/>
      <c r="I720" s="156" t="s">
        <v>1971</v>
      </c>
      <c r="J720" s="156" t="s">
        <v>1465</v>
      </c>
      <c r="K720" s="156" t="s">
        <v>1972</v>
      </c>
      <c r="L720" s="156" t="s">
        <v>1980</v>
      </c>
      <c r="M720" s="156" t="s">
        <v>1969</v>
      </c>
      <c r="N720" s="165">
        <v>42527</v>
      </c>
      <c r="O720" s="172" t="s">
        <v>1885</v>
      </c>
      <c r="P720" s="161">
        <v>7552.39</v>
      </c>
      <c r="Q720" s="156" t="s">
        <v>45</v>
      </c>
      <c r="R720" s="156">
        <v>147</v>
      </c>
      <c r="S720" s="165">
        <v>42551</v>
      </c>
      <c r="T720" s="165">
        <v>42551</v>
      </c>
      <c r="U720" s="156" t="s">
        <v>1981</v>
      </c>
      <c r="V720" s="156"/>
      <c r="W720" s="124">
        <v>0.2</v>
      </c>
      <c r="X720" s="125">
        <f t="shared" si="52"/>
        <v>125.87316666666668</v>
      </c>
      <c r="Y720" s="126">
        <f t="shared" si="53"/>
        <v>6797.1509999999998</v>
      </c>
      <c r="Z720" s="127"/>
    </row>
    <row r="721" spans="3:26" s="115" customFormat="1" ht="26.25" thickBot="1" x14ac:dyDescent="0.25">
      <c r="C721" s="116">
        <v>702</v>
      </c>
      <c r="D721" s="156">
        <v>1241</v>
      </c>
      <c r="E721" s="170" t="s">
        <v>1814</v>
      </c>
      <c r="F721" s="156">
        <v>124141</v>
      </c>
      <c r="G721" s="170" t="s">
        <v>1982</v>
      </c>
      <c r="H721" s="156"/>
      <c r="I721" s="156" t="s">
        <v>1971</v>
      </c>
      <c r="J721" s="156" t="s">
        <v>1465</v>
      </c>
      <c r="K721" s="156" t="s">
        <v>1972</v>
      </c>
      <c r="L721" s="156" t="s">
        <v>1983</v>
      </c>
      <c r="M721" s="156" t="s">
        <v>1969</v>
      </c>
      <c r="N721" s="165">
        <v>42527</v>
      </c>
      <c r="O721" s="172" t="s">
        <v>1885</v>
      </c>
      <c r="P721" s="161">
        <v>7552.39</v>
      </c>
      <c r="Q721" s="156" t="s">
        <v>45</v>
      </c>
      <c r="R721" s="156">
        <v>147</v>
      </c>
      <c r="S721" s="165">
        <v>42551</v>
      </c>
      <c r="T721" s="165">
        <v>42551</v>
      </c>
      <c r="U721" s="120" t="s">
        <v>46</v>
      </c>
      <c r="V721" s="120"/>
      <c r="W721" s="124">
        <v>0.2</v>
      </c>
      <c r="X721" s="125">
        <f t="shared" si="52"/>
        <v>125.87316666666668</v>
      </c>
      <c r="Y721" s="126">
        <f t="shared" si="53"/>
        <v>6797.1509999999998</v>
      </c>
      <c r="Z721" s="127"/>
    </row>
    <row r="722" spans="3:26" s="115" customFormat="1" ht="26.25" thickTop="1" x14ac:dyDescent="0.2">
      <c r="C722" s="103">
        <v>703</v>
      </c>
      <c r="D722" s="156">
        <v>1241</v>
      </c>
      <c r="E722" s="170" t="s">
        <v>1814</v>
      </c>
      <c r="F722" s="156">
        <v>124141</v>
      </c>
      <c r="G722" s="170" t="s">
        <v>1984</v>
      </c>
      <c r="H722" s="156"/>
      <c r="I722" s="156" t="s">
        <v>1971</v>
      </c>
      <c r="J722" s="156" t="s">
        <v>1465</v>
      </c>
      <c r="K722" s="156" t="s">
        <v>1972</v>
      </c>
      <c r="L722" s="156" t="s">
        <v>1985</v>
      </c>
      <c r="M722" s="156" t="s">
        <v>1969</v>
      </c>
      <c r="N722" s="165">
        <v>42527</v>
      </c>
      <c r="O722" s="172" t="s">
        <v>1885</v>
      </c>
      <c r="P722" s="161">
        <v>7552.39</v>
      </c>
      <c r="Q722" s="156" t="s">
        <v>45</v>
      </c>
      <c r="R722" s="156">
        <v>147</v>
      </c>
      <c r="S722" s="165">
        <v>42551</v>
      </c>
      <c r="T722" s="165">
        <v>42551</v>
      </c>
      <c r="U722" s="156" t="s">
        <v>144</v>
      </c>
      <c r="V722" s="156"/>
      <c r="W722" s="124">
        <v>0.2</v>
      </c>
      <c r="X722" s="125">
        <f t="shared" si="52"/>
        <v>125.87316666666668</v>
      </c>
      <c r="Y722" s="126">
        <f t="shared" si="53"/>
        <v>6797.1509999999998</v>
      </c>
      <c r="Z722" s="127"/>
    </row>
    <row r="723" spans="3:26" s="115" customFormat="1" ht="26.25" thickBot="1" x14ac:dyDescent="0.25">
      <c r="C723" s="116">
        <v>704</v>
      </c>
      <c r="D723" s="156">
        <v>1241</v>
      </c>
      <c r="E723" s="170" t="s">
        <v>1814</v>
      </c>
      <c r="F723" s="156">
        <v>124141</v>
      </c>
      <c r="G723" s="170" t="s">
        <v>1986</v>
      </c>
      <c r="H723" s="156"/>
      <c r="I723" s="156" t="s">
        <v>1971</v>
      </c>
      <c r="J723" s="156" t="s">
        <v>1465</v>
      </c>
      <c r="K723" s="156" t="s">
        <v>1972</v>
      </c>
      <c r="L723" s="156" t="s">
        <v>1987</v>
      </c>
      <c r="M723" s="156" t="s">
        <v>1969</v>
      </c>
      <c r="N723" s="165">
        <v>42527</v>
      </c>
      <c r="O723" s="172" t="s">
        <v>1885</v>
      </c>
      <c r="P723" s="161">
        <v>7552.39</v>
      </c>
      <c r="Q723" s="156" t="s">
        <v>45</v>
      </c>
      <c r="R723" s="156">
        <v>147</v>
      </c>
      <c r="S723" s="165">
        <v>42551</v>
      </c>
      <c r="T723" s="165">
        <v>42551</v>
      </c>
      <c r="U723" s="156" t="s">
        <v>168</v>
      </c>
      <c r="V723" s="156"/>
      <c r="W723" s="124">
        <v>0.2</v>
      </c>
      <c r="X723" s="125">
        <f t="shared" si="52"/>
        <v>125.87316666666668</v>
      </c>
      <c r="Y723" s="126">
        <f t="shared" si="53"/>
        <v>6797.1509999999998</v>
      </c>
      <c r="Z723" s="127"/>
    </row>
    <row r="724" spans="3:26" s="115" customFormat="1" ht="39" thickTop="1" x14ac:dyDescent="0.2">
      <c r="C724" s="103">
        <v>705</v>
      </c>
      <c r="D724" s="156">
        <v>1241</v>
      </c>
      <c r="E724" s="170" t="s">
        <v>1814</v>
      </c>
      <c r="F724" s="156">
        <v>124141</v>
      </c>
      <c r="G724" s="170" t="s">
        <v>1965</v>
      </c>
      <c r="H724" s="156"/>
      <c r="I724" s="156" t="s">
        <v>1966</v>
      </c>
      <c r="J724" s="156" t="s">
        <v>382</v>
      </c>
      <c r="K724" s="156" t="s">
        <v>1988</v>
      </c>
      <c r="L724" s="156" t="s">
        <v>1989</v>
      </c>
      <c r="M724" s="156" t="s">
        <v>1990</v>
      </c>
      <c r="N724" s="165">
        <v>42527</v>
      </c>
      <c r="O724" s="172" t="s">
        <v>1885</v>
      </c>
      <c r="P724" s="161">
        <v>5857.68</v>
      </c>
      <c r="Q724" s="156" t="s">
        <v>45</v>
      </c>
      <c r="R724" s="156">
        <v>148</v>
      </c>
      <c r="S724" s="165">
        <v>42551</v>
      </c>
      <c r="T724" s="165">
        <v>42551</v>
      </c>
      <c r="U724" s="156" t="s">
        <v>1878</v>
      </c>
      <c r="V724" s="156"/>
      <c r="W724" s="124">
        <v>0.2</v>
      </c>
      <c r="X724" s="125">
        <f t="shared" si="52"/>
        <v>97.628</v>
      </c>
      <c r="Y724" s="126">
        <f t="shared" si="53"/>
        <v>5271.9120000000003</v>
      </c>
      <c r="Z724" s="127"/>
    </row>
    <row r="725" spans="3:26" s="115" customFormat="1" ht="26.25" thickBot="1" x14ac:dyDescent="0.25">
      <c r="C725" s="116">
        <v>706</v>
      </c>
      <c r="D725" s="156">
        <v>1241</v>
      </c>
      <c r="E725" s="170" t="s">
        <v>1814</v>
      </c>
      <c r="F725" s="156" t="s">
        <v>1782</v>
      </c>
      <c r="G725" s="170" t="s">
        <v>1991</v>
      </c>
      <c r="H725" s="156" t="s">
        <v>1887</v>
      </c>
      <c r="I725" s="156" t="s">
        <v>1992</v>
      </c>
      <c r="J725" s="156" t="s">
        <v>1465</v>
      </c>
      <c r="K725" s="156" t="s">
        <v>1972</v>
      </c>
      <c r="L725" s="156" t="s">
        <v>1993</v>
      </c>
      <c r="M725" s="156" t="s">
        <v>1990</v>
      </c>
      <c r="N725" s="165">
        <v>42527</v>
      </c>
      <c r="O725" s="172" t="s">
        <v>1885</v>
      </c>
      <c r="P725" s="161">
        <v>7552.39</v>
      </c>
      <c r="Q725" s="156" t="s">
        <v>45</v>
      </c>
      <c r="R725" s="156">
        <v>148</v>
      </c>
      <c r="S725" s="165">
        <v>42551</v>
      </c>
      <c r="T725" s="165">
        <v>42551</v>
      </c>
      <c r="U725" s="156" t="s">
        <v>549</v>
      </c>
      <c r="V725" s="156"/>
      <c r="W725" s="124">
        <v>0.2</v>
      </c>
      <c r="X725" s="125">
        <f t="shared" si="52"/>
        <v>125.87316666666668</v>
      </c>
      <c r="Y725" s="126">
        <f t="shared" si="53"/>
        <v>6797.1509999999998</v>
      </c>
      <c r="Z725" s="127"/>
    </row>
    <row r="726" spans="3:26" s="115" customFormat="1" ht="26.25" thickTop="1" x14ac:dyDescent="0.2">
      <c r="C726" s="103">
        <v>707</v>
      </c>
      <c r="D726" s="156">
        <v>1241</v>
      </c>
      <c r="E726" s="170" t="s">
        <v>1814</v>
      </c>
      <c r="F726" s="156">
        <v>124141</v>
      </c>
      <c r="G726" s="170" t="s">
        <v>1927</v>
      </c>
      <c r="H726" s="156"/>
      <c r="I726" s="156" t="s">
        <v>1994</v>
      </c>
      <c r="J726" s="156" t="s">
        <v>1995</v>
      </c>
      <c r="K726" s="156">
        <v>7040</v>
      </c>
      <c r="L726" s="156" t="s">
        <v>1996</v>
      </c>
      <c r="M726" s="156" t="s">
        <v>1990</v>
      </c>
      <c r="N726" s="165">
        <v>42527</v>
      </c>
      <c r="O726" s="172" t="s">
        <v>1885</v>
      </c>
      <c r="P726" s="161">
        <v>17236.439999999999</v>
      </c>
      <c r="Q726" s="156" t="s">
        <v>45</v>
      </c>
      <c r="R726" s="156">
        <v>148</v>
      </c>
      <c r="S726" s="165">
        <v>42551</v>
      </c>
      <c r="T726" s="165">
        <v>42551</v>
      </c>
      <c r="U726" s="156" t="s">
        <v>1932</v>
      </c>
      <c r="V726" s="156"/>
      <c r="W726" s="124">
        <v>0.2</v>
      </c>
      <c r="X726" s="125">
        <f t="shared" si="52"/>
        <v>287.274</v>
      </c>
      <c r="Y726" s="126">
        <f t="shared" si="53"/>
        <v>15512.796</v>
      </c>
      <c r="Z726" s="127"/>
    </row>
    <row r="727" spans="3:26" s="115" customFormat="1" ht="26.25" thickBot="1" x14ac:dyDescent="0.25">
      <c r="C727" s="116">
        <v>708</v>
      </c>
      <c r="D727" s="156">
        <v>1241</v>
      </c>
      <c r="E727" s="170" t="s">
        <v>1814</v>
      </c>
      <c r="F727" s="156">
        <v>124141</v>
      </c>
      <c r="G727" s="170" t="s">
        <v>1997</v>
      </c>
      <c r="H727" s="156"/>
      <c r="I727" s="156" t="s">
        <v>1888</v>
      </c>
      <c r="J727" s="156" t="s">
        <v>443</v>
      </c>
      <c r="K727" s="156" t="s">
        <v>1998</v>
      </c>
      <c r="L727" s="156" t="s">
        <v>1999</v>
      </c>
      <c r="M727" s="156" t="s">
        <v>1990</v>
      </c>
      <c r="N727" s="165">
        <v>42527</v>
      </c>
      <c r="O727" s="172" t="s">
        <v>1885</v>
      </c>
      <c r="P727" s="161">
        <v>6906.79</v>
      </c>
      <c r="Q727" s="156" t="s">
        <v>45</v>
      </c>
      <c r="R727" s="156">
        <v>148</v>
      </c>
      <c r="S727" s="165">
        <v>42551</v>
      </c>
      <c r="T727" s="165">
        <v>42551</v>
      </c>
      <c r="U727" s="156" t="s">
        <v>101</v>
      </c>
      <c r="V727" s="156"/>
      <c r="W727" s="124">
        <v>0.2</v>
      </c>
      <c r="X727" s="125">
        <f t="shared" si="52"/>
        <v>115.11316666666669</v>
      </c>
      <c r="Y727" s="126">
        <f t="shared" si="53"/>
        <v>6216.1110000000008</v>
      </c>
      <c r="Z727" s="127"/>
    </row>
    <row r="728" spans="3:26" s="115" customFormat="1" ht="39" thickTop="1" x14ac:dyDescent="0.2">
      <c r="C728" s="103">
        <v>709</v>
      </c>
      <c r="D728" s="156">
        <v>1241</v>
      </c>
      <c r="E728" s="170" t="s">
        <v>1814</v>
      </c>
      <c r="F728" s="156">
        <v>124141</v>
      </c>
      <c r="G728" s="170" t="s">
        <v>2000</v>
      </c>
      <c r="H728" s="156"/>
      <c r="I728" s="156" t="s">
        <v>1966</v>
      </c>
      <c r="J728" s="156" t="s">
        <v>382</v>
      </c>
      <c r="K728" s="156" t="s">
        <v>1988</v>
      </c>
      <c r="L728" s="156" t="s">
        <v>2001</v>
      </c>
      <c r="M728" s="156" t="s">
        <v>1990</v>
      </c>
      <c r="N728" s="165">
        <v>42527</v>
      </c>
      <c r="O728" s="172" t="s">
        <v>1885</v>
      </c>
      <c r="P728" s="161">
        <v>5857.68</v>
      </c>
      <c r="Q728" s="156" t="s">
        <v>45</v>
      </c>
      <c r="R728" s="156">
        <v>148</v>
      </c>
      <c r="S728" s="165">
        <v>42551</v>
      </c>
      <c r="T728" s="165">
        <v>42551</v>
      </c>
      <c r="U728" s="156" t="s">
        <v>155</v>
      </c>
      <c r="V728" s="156"/>
      <c r="W728" s="124">
        <v>0.2</v>
      </c>
      <c r="X728" s="125">
        <f t="shared" si="52"/>
        <v>97.628</v>
      </c>
      <c r="Y728" s="126">
        <f t="shared" si="53"/>
        <v>5271.9120000000003</v>
      </c>
      <c r="Z728" s="127"/>
    </row>
    <row r="729" spans="3:26" s="115" customFormat="1" ht="39" thickBot="1" x14ac:dyDescent="0.25">
      <c r="C729" s="116">
        <v>710</v>
      </c>
      <c r="D729" s="156">
        <v>1241</v>
      </c>
      <c r="E729" s="170" t="s">
        <v>1814</v>
      </c>
      <c r="F729" s="156">
        <v>124141</v>
      </c>
      <c r="G729" s="170" t="s">
        <v>2002</v>
      </c>
      <c r="H729" s="156"/>
      <c r="I729" s="156" t="s">
        <v>1966</v>
      </c>
      <c r="J729" s="156" t="s">
        <v>382</v>
      </c>
      <c r="K729" s="156" t="s">
        <v>1988</v>
      </c>
      <c r="L729" s="156" t="s">
        <v>2003</v>
      </c>
      <c r="M729" s="156" t="s">
        <v>1990</v>
      </c>
      <c r="N729" s="165">
        <v>42527</v>
      </c>
      <c r="O729" s="172" t="s">
        <v>1885</v>
      </c>
      <c r="P729" s="161">
        <v>5857.68</v>
      </c>
      <c r="Q729" s="156" t="s">
        <v>45</v>
      </c>
      <c r="R729" s="156">
        <v>148</v>
      </c>
      <c r="S729" s="165">
        <v>42551</v>
      </c>
      <c r="T729" s="165">
        <v>42551</v>
      </c>
      <c r="U729" s="156" t="s">
        <v>101</v>
      </c>
      <c r="V729" s="156"/>
      <c r="W729" s="124">
        <v>0.2</v>
      </c>
      <c r="X729" s="125">
        <f t="shared" si="52"/>
        <v>97.628</v>
      </c>
      <c r="Y729" s="126">
        <f t="shared" si="53"/>
        <v>5271.9120000000003</v>
      </c>
      <c r="Z729" s="127"/>
    </row>
    <row r="730" spans="3:26" s="115" customFormat="1" ht="26.25" thickTop="1" x14ac:dyDescent="0.2">
      <c r="C730" s="103">
        <v>711</v>
      </c>
      <c r="D730" s="156">
        <v>1241</v>
      </c>
      <c r="E730" s="170" t="s">
        <v>1814</v>
      </c>
      <c r="F730" s="156">
        <v>124141</v>
      </c>
      <c r="G730" s="170" t="s">
        <v>2004</v>
      </c>
      <c r="H730" s="156"/>
      <c r="I730" s="156" t="s">
        <v>1888</v>
      </c>
      <c r="J730" s="156" t="s">
        <v>443</v>
      </c>
      <c r="K730" s="156" t="s">
        <v>2005</v>
      </c>
      <c r="L730" s="156" t="s">
        <v>2006</v>
      </c>
      <c r="M730" s="156" t="s">
        <v>1990</v>
      </c>
      <c r="N730" s="165">
        <v>42527</v>
      </c>
      <c r="O730" s="172" t="s">
        <v>1885</v>
      </c>
      <c r="P730" s="161">
        <v>6906.79</v>
      </c>
      <c r="Q730" s="156" t="s">
        <v>45</v>
      </c>
      <c r="R730" s="156">
        <v>148</v>
      </c>
      <c r="S730" s="165">
        <v>42551</v>
      </c>
      <c r="T730" s="165">
        <v>42551</v>
      </c>
      <c r="U730" s="156" t="s">
        <v>101</v>
      </c>
      <c r="V730" s="156"/>
      <c r="W730" s="124">
        <v>0.2</v>
      </c>
      <c r="X730" s="125">
        <f t="shared" si="52"/>
        <v>115.11316666666669</v>
      </c>
      <c r="Y730" s="126">
        <f t="shared" si="53"/>
        <v>6216.1110000000008</v>
      </c>
      <c r="Z730" s="127"/>
    </row>
    <row r="731" spans="3:26" s="115" customFormat="1" ht="26.25" thickBot="1" x14ac:dyDescent="0.25">
      <c r="C731" s="116">
        <v>712</v>
      </c>
      <c r="D731" s="156">
        <v>1241</v>
      </c>
      <c r="E731" s="170" t="s">
        <v>1814</v>
      </c>
      <c r="F731" s="156">
        <v>124141</v>
      </c>
      <c r="G731" s="170" t="s">
        <v>2007</v>
      </c>
      <c r="H731" s="156"/>
      <c r="I731" s="156" t="s">
        <v>1888</v>
      </c>
      <c r="J731" s="156" t="s">
        <v>443</v>
      </c>
      <c r="K731" s="156" t="s">
        <v>2005</v>
      </c>
      <c r="L731" s="156" t="s">
        <v>2008</v>
      </c>
      <c r="M731" s="156" t="s">
        <v>1990</v>
      </c>
      <c r="N731" s="165">
        <v>42527</v>
      </c>
      <c r="O731" s="172" t="s">
        <v>1885</v>
      </c>
      <c r="P731" s="161">
        <v>6906.79</v>
      </c>
      <c r="Q731" s="156" t="s">
        <v>45</v>
      </c>
      <c r="R731" s="156">
        <v>148</v>
      </c>
      <c r="S731" s="165">
        <v>42551</v>
      </c>
      <c r="T731" s="165">
        <v>42551</v>
      </c>
      <c r="U731" s="156" t="s">
        <v>101</v>
      </c>
      <c r="V731" s="156"/>
      <c r="W731" s="124">
        <v>0.2</v>
      </c>
      <c r="X731" s="125">
        <f t="shared" si="52"/>
        <v>115.11316666666669</v>
      </c>
      <c r="Y731" s="126">
        <f t="shared" si="53"/>
        <v>6216.1110000000008</v>
      </c>
      <c r="Z731" s="127"/>
    </row>
    <row r="732" spans="3:26" s="115" customFormat="1" ht="51.75" thickTop="1" x14ac:dyDescent="0.2">
      <c r="C732" s="103">
        <v>713</v>
      </c>
      <c r="D732" s="156">
        <v>1244</v>
      </c>
      <c r="E732" s="156" t="s">
        <v>1774</v>
      </c>
      <c r="F732" s="156" t="s">
        <v>516</v>
      </c>
      <c r="G732" s="156" t="s">
        <v>2009</v>
      </c>
      <c r="H732" s="156" t="s">
        <v>1859</v>
      </c>
      <c r="I732" s="156" t="s">
        <v>2010</v>
      </c>
      <c r="J732" s="156" t="s">
        <v>2011</v>
      </c>
      <c r="K732" s="156" t="s">
        <v>2012</v>
      </c>
      <c r="L732" s="156"/>
      <c r="M732" s="156" t="s">
        <v>2013</v>
      </c>
      <c r="N732" s="165">
        <v>42564</v>
      </c>
      <c r="O732" s="172" t="s">
        <v>2014</v>
      </c>
      <c r="P732" s="161">
        <v>94516.34</v>
      </c>
      <c r="Q732" s="156" t="s">
        <v>415</v>
      </c>
      <c r="R732" s="156">
        <v>58</v>
      </c>
      <c r="S732" s="165">
        <v>42565</v>
      </c>
      <c r="T732" s="165">
        <v>42582</v>
      </c>
      <c r="U732" s="156" t="s">
        <v>233</v>
      </c>
      <c r="V732" s="156"/>
      <c r="W732" s="180">
        <v>0.2</v>
      </c>
      <c r="X732" s="181">
        <f t="shared" si="52"/>
        <v>1575.2723333333333</v>
      </c>
      <c r="Y732" s="182">
        <f>+P732*0.2*3</f>
        <v>56709.804000000004</v>
      </c>
      <c r="Z732" s="183"/>
    </row>
    <row r="733" spans="3:26" s="115" customFormat="1" ht="51.75" thickBot="1" x14ac:dyDescent="0.25">
      <c r="C733" s="116">
        <v>714</v>
      </c>
      <c r="D733" s="156">
        <v>1244</v>
      </c>
      <c r="E733" s="156" t="s">
        <v>1774</v>
      </c>
      <c r="F733" s="156" t="s">
        <v>516</v>
      </c>
      <c r="G733" s="156" t="s">
        <v>2015</v>
      </c>
      <c r="H733" s="156" t="s">
        <v>1859</v>
      </c>
      <c r="I733" s="156" t="s">
        <v>2010</v>
      </c>
      <c r="J733" s="156" t="s">
        <v>2011</v>
      </c>
      <c r="K733" s="156" t="s">
        <v>2012</v>
      </c>
      <c r="L733" s="156"/>
      <c r="M733" s="156" t="s">
        <v>2013</v>
      </c>
      <c r="N733" s="165">
        <v>42564</v>
      </c>
      <c r="O733" s="172" t="s">
        <v>2014</v>
      </c>
      <c r="P733" s="161">
        <v>94516.34</v>
      </c>
      <c r="Q733" s="156" t="s">
        <v>415</v>
      </c>
      <c r="R733" s="156">
        <v>58</v>
      </c>
      <c r="S733" s="165">
        <v>42565</v>
      </c>
      <c r="T733" s="165">
        <v>42582</v>
      </c>
      <c r="U733" s="156" t="s">
        <v>233</v>
      </c>
      <c r="V733" s="156"/>
      <c r="W733" s="180">
        <v>0.2</v>
      </c>
      <c r="X733" s="181">
        <f t="shared" si="52"/>
        <v>1575.2723333333333</v>
      </c>
      <c r="Y733" s="182">
        <f>+P733*0.2*3</f>
        <v>56709.804000000004</v>
      </c>
      <c r="Z733" s="183"/>
    </row>
    <row r="734" spans="3:26" s="115" customFormat="1" ht="51.75" thickTop="1" x14ac:dyDescent="0.2">
      <c r="C734" s="103">
        <v>715</v>
      </c>
      <c r="D734" s="156">
        <v>1244</v>
      </c>
      <c r="E734" s="156" t="s">
        <v>1774</v>
      </c>
      <c r="F734" s="156" t="s">
        <v>516</v>
      </c>
      <c r="G734" s="156" t="s">
        <v>2016</v>
      </c>
      <c r="H734" s="156" t="s">
        <v>1859</v>
      </c>
      <c r="I734" s="156" t="s">
        <v>2010</v>
      </c>
      <c r="J734" s="156" t="s">
        <v>2011</v>
      </c>
      <c r="K734" s="156" t="s">
        <v>2012</v>
      </c>
      <c r="L734" s="156"/>
      <c r="M734" s="156" t="s">
        <v>2013</v>
      </c>
      <c r="N734" s="165">
        <v>42564</v>
      </c>
      <c r="O734" s="172" t="s">
        <v>2014</v>
      </c>
      <c r="P734" s="161">
        <v>94516.32</v>
      </c>
      <c r="Q734" s="156" t="s">
        <v>415</v>
      </c>
      <c r="R734" s="156">
        <v>58</v>
      </c>
      <c r="S734" s="165">
        <v>42565</v>
      </c>
      <c r="T734" s="165">
        <v>42582</v>
      </c>
      <c r="U734" s="156" t="s">
        <v>233</v>
      </c>
      <c r="V734" s="156"/>
      <c r="W734" s="180">
        <v>0.2</v>
      </c>
      <c r="X734" s="181">
        <f t="shared" si="52"/>
        <v>1575.2720000000002</v>
      </c>
      <c r="Y734" s="182">
        <f>+P734*0.2*3</f>
        <v>56709.792000000009</v>
      </c>
      <c r="Z734" s="183"/>
    </row>
    <row r="735" spans="3:26" s="115" customFormat="1" ht="51.75" thickBot="1" x14ac:dyDescent="0.25">
      <c r="C735" s="116">
        <v>716</v>
      </c>
      <c r="D735" s="156">
        <v>1241</v>
      </c>
      <c r="E735" s="170" t="s">
        <v>1814</v>
      </c>
      <c r="F735" s="156">
        <v>124141</v>
      </c>
      <c r="G735" s="170" t="s">
        <v>2017</v>
      </c>
      <c r="H735" s="157" t="s">
        <v>2018</v>
      </c>
      <c r="I735" s="156" t="s">
        <v>2019</v>
      </c>
      <c r="J735" s="156" t="s">
        <v>2020</v>
      </c>
      <c r="K735" s="156" t="s">
        <v>2021</v>
      </c>
      <c r="L735" s="184" t="s">
        <v>2022</v>
      </c>
      <c r="M735" s="156" t="s">
        <v>2023</v>
      </c>
      <c r="N735" s="165">
        <v>42632</v>
      </c>
      <c r="O735" s="172" t="s">
        <v>1885</v>
      </c>
      <c r="P735" s="161">
        <v>6584.45</v>
      </c>
      <c r="Q735" s="156" t="s">
        <v>415</v>
      </c>
      <c r="R735" s="156">
        <v>69</v>
      </c>
      <c r="S735" s="165">
        <v>42643</v>
      </c>
      <c r="T735" s="165">
        <v>42643</v>
      </c>
      <c r="U735" s="156" t="s">
        <v>1878</v>
      </c>
      <c r="V735" s="156"/>
      <c r="W735" s="124">
        <v>0.2</v>
      </c>
      <c r="X735" s="125">
        <f t="shared" si="52"/>
        <v>109.74083333333334</v>
      </c>
      <c r="Y735" s="126">
        <f>+P735*0.2*4.5</f>
        <v>5926.0050000000001</v>
      </c>
      <c r="Z735" s="127"/>
    </row>
    <row r="736" spans="3:26" s="115" customFormat="1" ht="64.5" thickTop="1" x14ac:dyDescent="0.2">
      <c r="C736" s="103">
        <v>717</v>
      </c>
      <c r="D736" s="156">
        <v>1241</v>
      </c>
      <c r="E736" s="170" t="s">
        <v>68</v>
      </c>
      <c r="F736" s="156">
        <v>124171</v>
      </c>
      <c r="G736" s="170" t="s">
        <v>2024</v>
      </c>
      <c r="H736" s="156" t="s">
        <v>2025</v>
      </c>
      <c r="I736" s="156" t="s">
        <v>2026</v>
      </c>
      <c r="J736" s="156" t="s">
        <v>2027</v>
      </c>
      <c r="K736" s="156" t="s">
        <v>2028</v>
      </c>
      <c r="L736" s="185" t="s">
        <v>2029</v>
      </c>
      <c r="M736" s="156">
        <v>1601</v>
      </c>
      <c r="N736" s="165">
        <v>42615</v>
      </c>
      <c r="O736" s="172" t="s">
        <v>2030</v>
      </c>
      <c r="P736" s="161">
        <v>8199.99</v>
      </c>
      <c r="Q736" s="156" t="s">
        <v>45</v>
      </c>
      <c r="R736" s="156">
        <v>129</v>
      </c>
      <c r="S736" s="165">
        <v>42640</v>
      </c>
      <c r="T736" s="165">
        <v>42640</v>
      </c>
      <c r="U736" s="156" t="s">
        <v>180</v>
      </c>
      <c r="V736" s="156"/>
      <c r="W736" s="124">
        <v>0.1</v>
      </c>
      <c r="X736" s="125">
        <f t="shared" ref="X736:X756" si="54">+P736*0.1/12</f>
        <v>68.333250000000007</v>
      </c>
      <c r="Y736" s="126">
        <f t="shared" ref="Y736:Y747" si="55">+P736*0.1*4.5</f>
        <v>3689.9955</v>
      </c>
      <c r="Z736" s="127"/>
    </row>
    <row r="737" spans="3:26" s="115" customFormat="1" ht="64.5" thickBot="1" x14ac:dyDescent="0.25">
      <c r="C737" s="116">
        <v>718</v>
      </c>
      <c r="D737" s="156">
        <v>1241</v>
      </c>
      <c r="E737" s="170" t="s">
        <v>68</v>
      </c>
      <c r="F737" s="170">
        <v>124171</v>
      </c>
      <c r="G737" s="170" t="s">
        <v>2031</v>
      </c>
      <c r="H737" s="156" t="s">
        <v>1859</v>
      </c>
      <c r="I737" s="156" t="s">
        <v>2026</v>
      </c>
      <c r="J737" s="156" t="s">
        <v>2027</v>
      </c>
      <c r="K737" s="156" t="s">
        <v>2028</v>
      </c>
      <c r="L737" s="185" t="s">
        <v>2032</v>
      </c>
      <c r="M737" s="156">
        <v>1601</v>
      </c>
      <c r="N737" s="165">
        <v>42615</v>
      </c>
      <c r="O737" s="172" t="s">
        <v>2030</v>
      </c>
      <c r="P737" s="161">
        <v>8199.99</v>
      </c>
      <c r="Q737" s="156" t="s">
        <v>45</v>
      </c>
      <c r="R737" s="156">
        <v>129</v>
      </c>
      <c r="S737" s="171">
        <v>42640</v>
      </c>
      <c r="T737" s="165">
        <v>42640</v>
      </c>
      <c r="U737" s="170" t="s">
        <v>233</v>
      </c>
      <c r="V737" s="170"/>
      <c r="W737" s="124">
        <v>0.1</v>
      </c>
      <c r="X737" s="125">
        <f t="shared" si="54"/>
        <v>68.333250000000007</v>
      </c>
      <c r="Y737" s="126">
        <f t="shared" si="55"/>
        <v>3689.9955</v>
      </c>
      <c r="Z737" s="127"/>
    </row>
    <row r="738" spans="3:26" s="115" customFormat="1" ht="64.5" thickTop="1" x14ac:dyDescent="0.2">
      <c r="C738" s="103">
        <v>719</v>
      </c>
      <c r="D738" s="156">
        <v>1241</v>
      </c>
      <c r="E738" s="170" t="s">
        <v>68</v>
      </c>
      <c r="F738" s="170">
        <v>124171</v>
      </c>
      <c r="G738" s="170" t="s">
        <v>2033</v>
      </c>
      <c r="H738" s="156" t="s">
        <v>1859</v>
      </c>
      <c r="I738" s="156" t="s">
        <v>2026</v>
      </c>
      <c r="J738" s="156" t="s">
        <v>2027</v>
      </c>
      <c r="K738" s="156" t="s">
        <v>2034</v>
      </c>
      <c r="L738" s="186">
        <v>232061003817</v>
      </c>
      <c r="M738" s="156">
        <v>1601</v>
      </c>
      <c r="N738" s="165">
        <v>42615</v>
      </c>
      <c r="O738" s="172" t="s">
        <v>2030</v>
      </c>
      <c r="P738" s="161">
        <v>8199.99</v>
      </c>
      <c r="Q738" s="156" t="s">
        <v>45</v>
      </c>
      <c r="R738" s="156">
        <v>129</v>
      </c>
      <c r="S738" s="171">
        <v>42640</v>
      </c>
      <c r="T738" s="165">
        <v>42640</v>
      </c>
      <c r="U738" s="170" t="s">
        <v>233</v>
      </c>
      <c r="V738" s="170"/>
      <c r="W738" s="124">
        <v>0.1</v>
      </c>
      <c r="X738" s="125">
        <f t="shared" si="54"/>
        <v>68.333250000000007</v>
      </c>
      <c r="Y738" s="126">
        <f t="shared" si="55"/>
        <v>3689.9955</v>
      </c>
      <c r="Z738" s="127"/>
    </row>
    <row r="739" spans="3:26" s="115" customFormat="1" ht="39" thickBot="1" x14ac:dyDescent="0.25">
      <c r="C739" s="116">
        <v>720</v>
      </c>
      <c r="D739" s="156">
        <v>1246</v>
      </c>
      <c r="E739" s="170" t="s">
        <v>1940</v>
      </c>
      <c r="F739" s="156">
        <v>124641</v>
      </c>
      <c r="G739" s="156" t="s">
        <v>2035</v>
      </c>
      <c r="H739" s="157" t="s">
        <v>2025</v>
      </c>
      <c r="I739" s="156" t="s">
        <v>2036</v>
      </c>
      <c r="J739" s="156" t="s">
        <v>110</v>
      </c>
      <c r="K739" s="156" t="s">
        <v>50</v>
      </c>
      <c r="L739" s="184" t="s">
        <v>1702</v>
      </c>
      <c r="M739" s="156">
        <v>4216</v>
      </c>
      <c r="N739" s="165">
        <v>42646</v>
      </c>
      <c r="O739" s="172" t="s">
        <v>2037</v>
      </c>
      <c r="P739" s="161">
        <v>3350</v>
      </c>
      <c r="Q739" s="156" t="s">
        <v>45</v>
      </c>
      <c r="R739" s="156">
        <v>37</v>
      </c>
      <c r="S739" s="165">
        <v>42654</v>
      </c>
      <c r="T739" s="165">
        <v>42654</v>
      </c>
      <c r="U739" s="156" t="s">
        <v>197</v>
      </c>
      <c r="V739" s="156"/>
      <c r="W739" s="124">
        <v>0.1</v>
      </c>
      <c r="X739" s="125">
        <f t="shared" si="54"/>
        <v>27.916666666666668</v>
      </c>
      <c r="Y739" s="126">
        <f t="shared" si="55"/>
        <v>1507.5</v>
      </c>
      <c r="Z739" s="127"/>
    </row>
    <row r="740" spans="3:26" s="115" customFormat="1" ht="102.75" thickTop="1" x14ac:dyDescent="0.2">
      <c r="C740" s="103">
        <v>721</v>
      </c>
      <c r="D740" s="156">
        <v>1241</v>
      </c>
      <c r="E740" s="170" t="s">
        <v>1814</v>
      </c>
      <c r="F740" s="119">
        <v>12410401</v>
      </c>
      <c r="G740" s="156" t="s">
        <v>2038</v>
      </c>
      <c r="H740" s="157" t="s">
        <v>2039</v>
      </c>
      <c r="I740" s="156" t="s">
        <v>2040</v>
      </c>
      <c r="J740" s="156" t="s">
        <v>2041</v>
      </c>
      <c r="K740" s="156" t="s">
        <v>2042</v>
      </c>
      <c r="L740" s="185" t="s">
        <v>2043</v>
      </c>
      <c r="M740" s="156" t="s">
        <v>2044</v>
      </c>
      <c r="N740" s="165">
        <v>42811</v>
      </c>
      <c r="O740" s="172" t="s">
        <v>1885</v>
      </c>
      <c r="P740" s="161">
        <v>6748.49</v>
      </c>
      <c r="Q740" s="156" t="s">
        <v>141</v>
      </c>
      <c r="R740" s="156">
        <v>134</v>
      </c>
      <c r="S740" s="165">
        <v>42825</v>
      </c>
      <c r="T740" s="165">
        <v>42825</v>
      </c>
      <c r="U740" s="156" t="s">
        <v>101</v>
      </c>
      <c r="V740" s="156"/>
      <c r="W740" s="124">
        <v>0.2</v>
      </c>
      <c r="X740" s="125">
        <f>+P740*0.2/12</f>
        <v>112.47483333333334</v>
      </c>
      <c r="Y740" s="126">
        <f>+P740*0.2*4.5</f>
        <v>6073.6410000000005</v>
      </c>
      <c r="Z740" s="127"/>
    </row>
    <row r="741" spans="3:26" s="115" customFormat="1" ht="141" thickBot="1" x14ac:dyDescent="0.25">
      <c r="C741" s="116">
        <v>722</v>
      </c>
      <c r="D741" s="156">
        <v>1243</v>
      </c>
      <c r="E741" s="170" t="s">
        <v>2045</v>
      </c>
      <c r="F741" s="156" t="s">
        <v>2045</v>
      </c>
      <c r="G741" s="156" t="s">
        <v>2046</v>
      </c>
      <c r="H741" s="157" t="s">
        <v>2047</v>
      </c>
      <c r="I741" s="156" t="s">
        <v>2048</v>
      </c>
      <c r="J741" s="156" t="s">
        <v>50</v>
      </c>
      <c r="K741" s="156" t="s">
        <v>50</v>
      </c>
      <c r="L741" s="185" t="s">
        <v>51</v>
      </c>
      <c r="M741" s="156">
        <v>21</v>
      </c>
      <c r="N741" s="165">
        <v>42839</v>
      </c>
      <c r="O741" s="172" t="s">
        <v>2049</v>
      </c>
      <c r="P741" s="161">
        <v>39167.4</v>
      </c>
      <c r="Q741" s="156" t="s">
        <v>141</v>
      </c>
      <c r="R741" s="156">
        <v>127</v>
      </c>
      <c r="S741" s="165">
        <v>42853</v>
      </c>
      <c r="T741" s="165">
        <v>42853</v>
      </c>
      <c r="U741" s="156" t="s">
        <v>1599</v>
      </c>
      <c r="V741" s="156"/>
      <c r="W741" s="124">
        <v>0.1</v>
      </c>
      <c r="X741" s="125">
        <f t="shared" si="54"/>
        <v>326.39500000000004</v>
      </c>
      <c r="Y741" s="126">
        <f t="shared" si="55"/>
        <v>17625.330000000002</v>
      </c>
      <c r="Z741" s="127"/>
    </row>
    <row r="742" spans="3:26" s="115" customFormat="1" ht="51.75" thickTop="1" x14ac:dyDescent="0.2">
      <c r="C742" s="103">
        <v>723</v>
      </c>
      <c r="D742" s="156">
        <v>1244</v>
      </c>
      <c r="E742" s="156" t="s">
        <v>1774</v>
      </c>
      <c r="F742" s="156" t="s">
        <v>516</v>
      </c>
      <c r="G742" s="156" t="s">
        <v>2050</v>
      </c>
      <c r="H742" s="157" t="s">
        <v>1859</v>
      </c>
      <c r="I742" s="156" t="s">
        <v>2051</v>
      </c>
      <c r="J742" s="156" t="s">
        <v>1777</v>
      </c>
      <c r="K742" s="156">
        <v>2017</v>
      </c>
      <c r="L742" s="185" t="s">
        <v>2052</v>
      </c>
      <c r="M742" s="156">
        <v>13778</v>
      </c>
      <c r="N742" s="165">
        <v>42914</v>
      </c>
      <c r="O742" s="172" t="s">
        <v>2053</v>
      </c>
      <c r="P742" s="161">
        <v>356000</v>
      </c>
      <c r="Q742" s="156" t="s">
        <v>415</v>
      </c>
      <c r="R742" s="156">
        <v>83</v>
      </c>
      <c r="S742" s="165">
        <v>42916</v>
      </c>
      <c r="T742" s="165">
        <v>42916</v>
      </c>
      <c r="U742" s="156" t="s">
        <v>233</v>
      </c>
      <c r="V742" s="156"/>
      <c r="W742" s="180">
        <v>0.2</v>
      </c>
      <c r="X742" s="181">
        <f>+P742*0.2/12</f>
        <v>5933.333333333333</v>
      </c>
      <c r="Y742" s="182">
        <f>+P742*0.2*2</f>
        <v>142400</v>
      </c>
      <c r="Z742" s="183"/>
    </row>
    <row r="743" spans="3:26" s="115" customFormat="1" ht="51.75" thickBot="1" x14ac:dyDescent="0.25">
      <c r="C743" s="116">
        <v>724</v>
      </c>
      <c r="D743" s="156">
        <v>1244</v>
      </c>
      <c r="E743" s="156" t="s">
        <v>1774</v>
      </c>
      <c r="F743" s="156" t="s">
        <v>516</v>
      </c>
      <c r="G743" s="156" t="s">
        <v>2054</v>
      </c>
      <c r="H743" s="157" t="s">
        <v>1859</v>
      </c>
      <c r="I743" s="156" t="s">
        <v>2051</v>
      </c>
      <c r="J743" s="156" t="s">
        <v>1777</v>
      </c>
      <c r="K743" s="156">
        <v>2017</v>
      </c>
      <c r="L743" s="185" t="s">
        <v>2055</v>
      </c>
      <c r="M743" s="156">
        <v>13777</v>
      </c>
      <c r="N743" s="165">
        <v>42914</v>
      </c>
      <c r="O743" s="172" t="s">
        <v>2053</v>
      </c>
      <c r="P743" s="161">
        <v>356000</v>
      </c>
      <c r="Q743" s="156" t="s">
        <v>415</v>
      </c>
      <c r="R743" s="156">
        <v>84</v>
      </c>
      <c r="S743" s="165">
        <v>42916</v>
      </c>
      <c r="T743" s="165">
        <v>42916</v>
      </c>
      <c r="U743" s="156" t="s">
        <v>233</v>
      </c>
      <c r="V743" s="156"/>
      <c r="W743" s="180">
        <v>0.2</v>
      </c>
      <c r="X743" s="181">
        <f>+P743*0.2/12</f>
        <v>5933.333333333333</v>
      </c>
      <c r="Y743" s="182">
        <f>+P743*0.2*2</f>
        <v>142400</v>
      </c>
      <c r="Z743" s="183"/>
    </row>
    <row r="744" spans="3:26" s="115" customFormat="1" ht="39" thickTop="1" x14ac:dyDescent="0.2">
      <c r="C744" s="103">
        <v>725</v>
      </c>
      <c r="D744" s="156">
        <v>1246</v>
      </c>
      <c r="E744" s="170" t="s">
        <v>55</v>
      </c>
      <c r="F744" s="119" t="s">
        <v>263</v>
      </c>
      <c r="G744" s="156" t="s">
        <v>2056</v>
      </c>
      <c r="H744" s="157" t="s">
        <v>1911</v>
      </c>
      <c r="I744" s="156" t="s">
        <v>1943</v>
      </c>
      <c r="J744" s="156" t="s">
        <v>1944</v>
      </c>
      <c r="K744" s="156" t="s">
        <v>1702</v>
      </c>
      <c r="L744" s="185" t="s">
        <v>1702</v>
      </c>
      <c r="M744" s="156" t="s">
        <v>2057</v>
      </c>
      <c r="N744" s="165">
        <v>42979</v>
      </c>
      <c r="O744" s="172" t="s">
        <v>1945</v>
      </c>
      <c r="P744" s="161">
        <v>16994</v>
      </c>
      <c r="Q744" s="156" t="s">
        <v>415</v>
      </c>
      <c r="R744" s="156">
        <v>115</v>
      </c>
      <c r="S744" s="165">
        <v>43008</v>
      </c>
      <c r="T744" s="165">
        <v>43008</v>
      </c>
      <c r="U744" s="156" t="s">
        <v>62</v>
      </c>
      <c r="V744" s="156"/>
      <c r="W744" s="124">
        <v>0.1</v>
      </c>
      <c r="X744" s="125">
        <f t="shared" si="54"/>
        <v>141.61666666666667</v>
      </c>
      <c r="Y744" s="126">
        <f t="shared" si="55"/>
        <v>7647.3</v>
      </c>
      <c r="Z744" s="127"/>
    </row>
    <row r="745" spans="3:26" s="115" customFormat="1" ht="51.75" thickBot="1" x14ac:dyDescent="0.25">
      <c r="C745" s="116">
        <v>726</v>
      </c>
      <c r="D745" s="156">
        <v>1241</v>
      </c>
      <c r="E745" s="170" t="s">
        <v>74</v>
      </c>
      <c r="F745" s="119" t="s">
        <v>2058</v>
      </c>
      <c r="G745" s="156" t="s">
        <v>2059</v>
      </c>
      <c r="H745" s="157" t="s">
        <v>2060</v>
      </c>
      <c r="I745" s="156" t="s">
        <v>2061</v>
      </c>
      <c r="J745" s="156" t="s">
        <v>2027</v>
      </c>
      <c r="K745" s="156" t="s">
        <v>50</v>
      </c>
      <c r="L745" s="185" t="s">
        <v>1702</v>
      </c>
      <c r="M745" s="156">
        <v>348</v>
      </c>
      <c r="N745" s="165">
        <v>43069</v>
      </c>
      <c r="O745" s="172" t="s">
        <v>2062</v>
      </c>
      <c r="P745" s="161">
        <v>26680</v>
      </c>
      <c r="Q745" s="156" t="s">
        <v>415</v>
      </c>
      <c r="R745" s="156">
        <v>78</v>
      </c>
      <c r="S745" s="165">
        <v>43069</v>
      </c>
      <c r="T745" s="165">
        <v>43069</v>
      </c>
      <c r="U745" s="156" t="s">
        <v>1878</v>
      </c>
      <c r="V745" s="156"/>
      <c r="W745" s="124">
        <v>0.1</v>
      </c>
      <c r="X745" s="125">
        <f t="shared" si="54"/>
        <v>222.33333333333334</v>
      </c>
      <c r="Y745" s="126">
        <f t="shared" si="55"/>
        <v>12006</v>
      </c>
      <c r="Z745" s="127"/>
    </row>
    <row r="746" spans="3:26" s="115" customFormat="1" ht="115.5" thickTop="1" x14ac:dyDescent="0.2">
      <c r="C746" s="103">
        <v>727</v>
      </c>
      <c r="D746" s="156">
        <v>1241</v>
      </c>
      <c r="E746" s="170" t="s">
        <v>1814</v>
      </c>
      <c r="F746" s="119" t="s">
        <v>2063</v>
      </c>
      <c r="G746" s="156" t="s">
        <v>2064</v>
      </c>
      <c r="H746" s="157" t="s">
        <v>2065</v>
      </c>
      <c r="I746" s="156" t="s">
        <v>2066</v>
      </c>
      <c r="J746" s="156" t="s">
        <v>2067</v>
      </c>
      <c r="K746" s="156" t="s">
        <v>2068</v>
      </c>
      <c r="L746" s="185" t="s">
        <v>2069</v>
      </c>
      <c r="M746" s="156" t="s">
        <v>2070</v>
      </c>
      <c r="N746" s="165">
        <v>43053</v>
      </c>
      <c r="O746" s="172" t="s">
        <v>2071</v>
      </c>
      <c r="P746" s="161">
        <v>15437.62</v>
      </c>
      <c r="Q746" s="156" t="s">
        <v>415</v>
      </c>
      <c r="R746" s="156">
        <v>78</v>
      </c>
      <c r="S746" s="165">
        <v>43069</v>
      </c>
      <c r="T746" s="165">
        <v>43069</v>
      </c>
      <c r="U746" s="156" t="s">
        <v>101</v>
      </c>
      <c r="V746" s="156"/>
      <c r="W746" s="124">
        <v>0.2</v>
      </c>
      <c r="X746" s="125">
        <f>+P746*0.2/12</f>
        <v>257.2936666666667</v>
      </c>
      <c r="Y746" s="126">
        <f>+P746*0.2*4.5</f>
        <v>13893.858000000002</v>
      </c>
      <c r="Z746" s="127"/>
    </row>
    <row r="747" spans="3:26" s="115" customFormat="1" ht="39" thickBot="1" x14ac:dyDescent="0.25">
      <c r="C747" s="116">
        <v>728</v>
      </c>
      <c r="D747" s="156">
        <v>1246</v>
      </c>
      <c r="E747" s="170" t="s">
        <v>2072</v>
      </c>
      <c r="F747" s="119" t="s">
        <v>2073</v>
      </c>
      <c r="G747" s="156" t="s">
        <v>2074</v>
      </c>
      <c r="H747" s="157" t="s">
        <v>2075</v>
      </c>
      <c r="I747" s="156" t="s">
        <v>2076</v>
      </c>
      <c r="J747" s="156" t="s">
        <v>2077</v>
      </c>
      <c r="K747" s="156" t="s">
        <v>2077</v>
      </c>
      <c r="L747" s="185" t="s">
        <v>51</v>
      </c>
      <c r="M747" s="156">
        <v>66</v>
      </c>
      <c r="N747" s="165">
        <v>43049</v>
      </c>
      <c r="O747" s="172" t="s">
        <v>2078</v>
      </c>
      <c r="P747" s="161">
        <v>17050.849999999999</v>
      </c>
      <c r="Q747" s="156" t="s">
        <v>415</v>
      </c>
      <c r="R747" s="156">
        <v>78</v>
      </c>
      <c r="S747" s="165">
        <v>43069</v>
      </c>
      <c r="T747" s="165">
        <v>43069</v>
      </c>
      <c r="U747" s="156" t="s">
        <v>197</v>
      </c>
      <c r="V747" s="156"/>
      <c r="W747" s="124">
        <v>0.1</v>
      </c>
      <c r="X747" s="125">
        <f t="shared" si="54"/>
        <v>142.09041666666667</v>
      </c>
      <c r="Y747" s="126">
        <f t="shared" si="55"/>
        <v>7672.8824999999997</v>
      </c>
      <c r="Z747" s="127"/>
    </row>
    <row r="748" spans="3:26" s="115" customFormat="1" ht="39" thickTop="1" x14ac:dyDescent="0.2">
      <c r="C748" s="103">
        <v>729</v>
      </c>
      <c r="D748" s="156">
        <v>1244</v>
      </c>
      <c r="E748" s="170" t="s">
        <v>1774</v>
      </c>
      <c r="F748" s="119" t="s">
        <v>2079</v>
      </c>
      <c r="G748" s="156" t="s">
        <v>2080</v>
      </c>
      <c r="H748" s="157" t="s">
        <v>1859</v>
      </c>
      <c r="I748" s="156" t="s">
        <v>2081</v>
      </c>
      <c r="J748" s="156" t="s">
        <v>2082</v>
      </c>
      <c r="K748" s="156">
        <v>2015</v>
      </c>
      <c r="L748" s="185" t="s">
        <v>2083</v>
      </c>
      <c r="M748" s="156" t="s">
        <v>2084</v>
      </c>
      <c r="N748" s="165">
        <v>42076</v>
      </c>
      <c r="O748" s="172" t="s">
        <v>2085</v>
      </c>
      <c r="P748" s="161">
        <v>399930</v>
      </c>
      <c r="Q748" s="156" t="s">
        <v>415</v>
      </c>
      <c r="R748" s="156">
        <v>1</v>
      </c>
      <c r="S748" s="165">
        <v>43191</v>
      </c>
      <c r="T748" s="165">
        <v>43191</v>
      </c>
      <c r="U748" s="156" t="s">
        <v>233</v>
      </c>
      <c r="V748" s="156"/>
      <c r="W748" s="124">
        <v>0.2</v>
      </c>
      <c r="X748" s="125">
        <f t="shared" ref="X748:X753" si="56">+P748*0.2/12</f>
        <v>6665.5</v>
      </c>
      <c r="Y748" s="126">
        <f>+P748*0.2*1.5</f>
        <v>119979</v>
      </c>
      <c r="Z748" s="127"/>
    </row>
    <row r="749" spans="3:26" s="115" customFormat="1" ht="39" thickBot="1" x14ac:dyDescent="0.25">
      <c r="C749" s="116">
        <v>730</v>
      </c>
      <c r="D749" s="156">
        <v>1244</v>
      </c>
      <c r="E749" s="170" t="s">
        <v>1774</v>
      </c>
      <c r="F749" s="119" t="s">
        <v>2079</v>
      </c>
      <c r="G749" s="156" t="s">
        <v>2086</v>
      </c>
      <c r="H749" s="157" t="s">
        <v>1859</v>
      </c>
      <c r="I749" s="156" t="s">
        <v>2081</v>
      </c>
      <c r="J749" s="156" t="s">
        <v>2082</v>
      </c>
      <c r="K749" s="156">
        <v>2015</v>
      </c>
      <c r="L749" s="185" t="s">
        <v>2087</v>
      </c>
      <c r="M749" s="156" t="s">
        <v>2088</v>
      </c>
      <c r="N749" s="165">
        <v>42076</v>
      </c>
      <c r="O749" s="172" t="s">
        <v>2085</v>
      </c>
      <c r="P749" s="161">
        <v>399930</v>
      </c>
      <c r="Q749" s="156" t="s">
        <v>415</v>
      </c>
      <c r="R749" s="156">
        <v>1</v>
      </c>
      <c r="S749" s="165">
        <v>43191</v>
      </c>
      <c r="T749" s="165">
        <v>43191</v>
      </c>
      <c r="U749" s="156" t="s">
        <v>233</v>
      </c>
      <c r="V749" s="156"/>
      <c r="W749" s="124">
        <v>0.2</v>
      </c>
      <c r="X749" s="125">
        <f t="shared" si="56"/>
        <v>6665.5</v>
      </c>
      <c r="Y749" s="126">
        <f>+P749*0.2*4.5</f>
        <v>359937</v>
      </c>
      <c r="Z749" s="127"/>
    </row>
    <row r="750" spans="3:26" s="115" customFormat="1" ht="39" thickTop="1" x14ac:dyDescent="0.2">
      <c r="C750" s="103">
        <v>731</v>
      </c>
      <c r="D750" s="156">
        <v>1244</v>
      </c>
      <c r="E750" s="170" t="s">
        <v>1774</v>
      </c>
      <c r="F750" s="119" t="s">
        <v>2079</v>
      </c>
      <c r="G750" s="156" t="s">
        <v>2089</v>
      </c>
      <c r="H750" s="157" t="s">
        <v>1859</v>
      </c>
      <c r="I750" s="156" t="s">
        <v>2081</v>
      </c>
      <c r="J750" s="156" t="s">
        <v>2082</v>
      </c>
      <c r="K750" s="156">
        <v>2015</v>
      </c>
      <c r="L750" s="185" t="s">
        <v>2090</v>
      </c>
      <c r="M750" s="156" t="s">
        <v>2091</v>
      </c>
      <c r="N750" s="165">
        <v>42076</v>
      </c>
      <c r="O750" s="172" t="s">
        <v>2085</v>
      </c>
      <c r="P750" s="161">
        <v>399930</v>
      </c>
      <c r="Q750" s="156" t="s">
        <v>415</v>
      </c>
      <c r="R750" s="156">
        <v>1</v>
      </c>
      <c r="S750" s="165">
        <v>43191</v>
      </c>
      <c r="T750" s="165">
        <v>43191</v>
      </c>
      <c r="U750" s="156" t="s">
        <v>233</v>
      </c>
      <c r="V750" s="156"/>
      <c r="W750" s="124">
        <v>0.2</v>
      </c>
      <c r="X750" s="125">
        <f t="shared" si="56"/>
        <v>6665.5</v>
      </c>
      <c r="Y750" s="126">
        <f>+P750*0.2*4.5</f>
        <v>359937</v>
      </c>
      <c r="Z750" s="127"/>
    </row>
    <row r="751" spans="3:26" s="115" customFormat="1" ht="26.25" thickBot="1" x14ac:dyDescent="0.25">
      <c r="C751" s="116">
        <v>732</v>
      </c>
      <c r="D751" s="156">
        <v>1244</v>
      </c>
      <c r="E751" s="170" t="s">
        <v>1774</v>
      </c>
      <c r="F751" s="119" t="s">
        <v>2079</v>
      </c>
      <c r="G751" s="156" t="s">
        <v>2092</v>
      </c>
      <c r="H751" s="157" t="s">
        <v>1859</v>
      </c>
      <c r="I751" s="156" t="s">
        <v>2081</v>
      </c>
      <c r="J751" s="156" t="s">
        <v>2082</v>
      </c>
      <c r="K751" s="156">
        <v>2016</v>
      </c>
      <c r="L751" s="185" t="s">
        <v>2093</v>
      </c>
      <c r="M751" s="156" t="s">
        <v>2094</v>
      </c>
      <c r="N751" s="165">
        <v>42412</v>
      </c>
      <c r="O751" s="172" t="s">
        <v>2095</v>
      </c>
      <c r="P751" s="161">
        <v>304900</v>
      </c>
      <c r="Q751" s="156" t="s">
        <v>415</v>
      </c>
      <c r="R751" s="156">
        <v>1</v>
      </c>
      <c r="S751" s="165">
        <v>43191</v>
      </c>
      <c r="T751" s="165">
        <v>43191</v>
      </c>
      <c r="U751" s="156" t="s">
        <v>233</v>
      </c>
      <c r="V751" s="156"/>
      <c r="W751" s="124">
        <v>0.2</v>
      </c>
      <c r="X751" s="125">
        <f t="shared" si="56"/>
        <v>5081.666666666667</v>
      </c>
      <c r="Y751" s="126">
        <f>+P751*0.2*3.5</f>
        <v>213430</v>
      </c>
      <c r="Z751" s="127"/>
    </row>
    <row r="752" spans="3:26" s="115" customFormat="1" ht="26.25" thickTop="1" x14ac:dyDescent="0.2">
      <c r="C752" s="103">
        <v>733</v>
      </c>
      <c r="D752" s="156">
        <v>1244</v>
      </c>
      <c r="E752" s="170" t="s">
        <v>1774</v>
      </c>
      <c r="F752" s="119" t="s">
        <v>2079</v>
      </c>
      <c r="G752" s="156" t="s">
        <v>2096</v>
      </c>
      <c r="H752" s="157" t="s">
        <v>1859</v>
      </c>
      <c r="I752" s="156" t="s">
        <v>2097</v>
      </c>
      <c r="J752" s="156" t="s">
        <v>583</v>
      </c>
      <c r="K752" s="156">
        <v>2018</v>
      </c>
      <c r="L752" s="185" t="s">
        <v>2098</v>
      </c>
      <c r="M752" s="156">
        <v>1576</v>
      </c>
      <c r="N752" s="165">
        <v>43236</v>
      </c>
      <c r="O752" s="172" t="s">
        <v>2099</v>
      </c>
      <c r="P752" s="161">
        <v>440130</v>
      </c>
      <c r="Q752" s="156" t="s">
        <v>415</v>
      </c>
      <c r="R752" s="156">
        <v>84</v>
      </c>
      <c r="S752" s="165">
        <v>43236</v>
      </c>
      <c r="T752" s="165">
        <v>43236</v>
      </c>
      <c r="U752" s="156" t="s">
        <v>233</v>
      </c>
      <c r="V752" s="156"/>
      <c r="W752" s="124">
        <v>0.2</v>
      </c>
      <c r="X752" s="125">
        <f t="shared" si="56"/>
        <v>7335.5</v>
      </c>
      <c r="Y752" s="126">
        <f>+P752*0.2*1.5</f>
        <v>132039</v>
      </c>
      <c r="Z752" s="127"/>
    </row>
    <row r="753" spans="3:26" s="115" customFormat="1" ht="26.25" thickBot="1" x14ac:dyDescent="0.25">
      <c r="C753" s="116">
        <v>734</v>
      </c>
      <c r="D753" s="156">
        <v>1244</v>
      </c>
      <c r="E753" s="170" t="s">
        <v>1774</v>
      </c>
      <c r="F753" s="119" t="s">
        <v>2079</v>
      </c>
      <c r="G753" s="156" t="s">
        <v>2100</v>
      </c>
      <c r="H753" s="157" t="s">
        <v>1859</v>
      </c>
      <c r="I753" s="156" t="s">
        <v>2097</v>
      </c>
      <c r="J753" s="156" t="s">
        <v>583</v>
      </c>
      <c r="K753" s="156">
        <v>2018</v>
      </c>
      <c r="L753" s="185" t="s">
        <v>2101</v>
      </c>
      <c r="M753" s="156">
        <v>1572</v>
      </c>
      <c r="N753" s="165">
        <v>43236</v>
      </c>
      <c r="O753" s="172" t="s">
        <v>2099</v>
      </c>
      <c r="P753" s="161">
        <v>440130</v>
      </c>
      <c r="Q753" s="156" t="s">
        <v>415</v>
      </c>
      <c r="R753" s="156">
        <v>85</v>
      </c>
      <c r="S753" s="165">
        <v>43236</v>
      </c>
      <c r="T753" s="165">
        <v>43236</v>
      </c>
      <c r="U753" s="156" t="s">
        <v>233</v>
      </c>
      <c r="V753" s="156"/>
      <c r="W753" s="124">
        <v>0.2</v>
      </c>
      <c r="X753" s="125">
        <f t="shared" si="56"/>
        <v>7335.5</v>
      </c>
      <c r="Y753" s="126">
        <f>+P753*0.2*1</f>
        <v>88026</v>
      </c>
      <c r="Z753" s="127"/>
    </row>
    <row r="754" spans="3:26" s="115" customFormat="1" ht="39" thickTop="1" x14ac:dyDescent="0.2">
      <c r="C754" s="103">
        <v>735</v>
      </c>
      <c r="D754" s="156">
        <v>1246</v>
      </c>
      <c r="E754" s="170" t="s">
        <v>2072</v>
      </c>
      <c r="F754" s="119" t="s">
        <v>2102</v>
      </c>
      <c r="G754" s="156" t="s">
        <v>2103</v>
      </c>
      <c r="H754" s="157" t="s">
        <v>2104</v>
      </c>
      <c r="I754" s="156" t="s">
        <v>2105</v>
      </c>
      <c r="J754" s="156" t="s">
        <v>2106</v>
      </c>
      <c r="K754" s="156">
        <v>2018</v>
      </c>
      <c r="L754" s="185">
        <v>26101300</v>
      </c>
      <c r="M754" s="156">
        <v>81</v>
      </c>
      <c r="N754" s="165">
        <v>43438</v>
      </c>
      <c r="O754" s="172" t="s">
        <v>2078</v>
      </c>
      <c r="P754" s="161">
        <v>17050.84</v>
      </c>
      <c r="Q754" s="156" t="s">
        <v>2107</v>
      </c>
      <c r="R754" s="156">
        <v>16</v>
      </c>
      <c r="S754" s="165">
        <v>43465</v>
      </c>
      <c r="T754" s="165">
        <v>43465</v>
      </c>
      <c r="U754" s="156" t="s">
        <v>197</v>
      </c>
      <c r="V754" s="156"/>
      <c r="W754" s="124">
        <v>0.1</v>
      </c>
      <c r="X754" s="125">
        <f t="shared" si="54"/>
        <v>142.09033333333335</v>
      </c>
      <c r="Y754" s="126">
        <f>+P754*0.1*0.5</f>
        <v>852.54200000000003</v>
      </c>
      <c r="Z754" s="127"/>
    </row>
    <row r="755" spans="3:26" s="115" customFormat="1" ht="39" thickBot="1" x14ac:dyDescent="0.25">
      <c r="C755" s="116">
        <v>736</v>
      </c>
      <c r="D755" s="156">
        <v>1246</v>
      </c>
      <c r="E755" s="170" t="s">
        <v>2072</v>
      </c>
      <c r="F755" s="119" t="s">
        <v>2102</v>
      </c>
      <c r="G755" s="156" t="s">
        <v>2108</v>
      </c>
      <c r="H755" s="157" t="s">
        <v>2104</v>
      </c>
      <c r="I755" s="156" t="s">
        <v>2109</v>
      </c>
      <c r="J755" s="156" t="s">
        <v>2110</v>
      </c>
      <c r="K755" s="156">
        <v>2018</v>
      </c>
      <c r="L755" s="185">
        <v>26101300</v>
      </c>
      <c r="M755" s="156">
        <v>80</v>
      </c>
      <c r="N755" s="165">
        <v>43438</v>
      </c>
      <c r="O755" s="172" t="s">
        <v>2078</v>
      </c>
      <c r="P755" s="161">
        <v>8120</v>
      </c>
      <c r="Q755" s="156" t="s">
        <v>2107</v>
      </c>
      <c r="R755" s="156">
        <v>16</v>
      </c>
      <c r="S755" s="165">
        <v>43465</v>
      </c>
      <c r="T755" s="165">
        <v>43465</v>
      </c>
      <c r="U755" s="156" t="s">
        <v>197</v>
      </c>
      <c r="V755" s="156"/>
      <c r="W755" s="124">
        <v>0.1</v>
      </c>
      <c r="X755" s="125">
        <f t="shared" si="54"/>
        <v>67.666666666666671</v>
      </c>
      <c r="Y755" s="126">
        <f>+P755*0.1*0.5</f>
        <v>406</v>
      </c>
      <c r="Z755" s="127"/>
    </row>
    <row r="756" spans="3:26" s="115" customFormat="1" ht="39" thickTop="1" x14ac:dyDescent="0.2">
      <c r="C756" s="103">
        <v>737</v>
      </c>
      <c r="D756" s="156">
        <v>1246</v>
      </c>
      <c r="E756" s="156" t="s">
        <v>2073</v>
      </c>
      <c r="F756" s="119" t="s">
        <v>2102</v>
      </c>
      <c r="G756" s="156" t="s">
        <v>2111</v>
      </c>
      <c r="H756" s="157" t="s">
        <v>2104</v>
      </c>
      <c r="I756" s="156" t="s">
        <v>2112</v>
      </c>
      <c r="J756" s="156" t="s">
        <v>2113</v>
      </c>
      <c r="K756" s="156">
        <v>320</v>
      </c>
      <c r="L756" s="185" t="s">
        <v>2114</v>
      </c>
      <c r="M756" s="156" t="s">
        <v>2115</v>
      </c>
      <c r="N756" s="165">
        <v>43595</v>
      </c>
      <c r="O756" s="172" t="s">
        <v>2116</v>
      </c>
      <c r="P756" s="161">
        <v>14330.94</v>
      </c>
      <c r="Q756" s="156" t="s">
        <v>2117</v>
      </c>
      <c r="R756" s="156">
        <v>11</v>
      </c>
      <c r="S756" s="165">
        <v>43594</v>
      </c>
      <c r="T756" s="165">
        <v>43595</v>
      </c>
      <c r="U756" s="156" t="s">
        <v>2118</v>
      </c>
      <c r="V756" s="156"/>
      <c r="W756" s="180">
        <v>0.1</v>
      </c>
      <c r="X756" s="181">
        <f t="shared" si="54"/>
        <v>119.42450000000001</v>
      </c>
      <c r="Y756" s="182">
        <f>+P756*0.1</f>
        <v>1433.0940000000001</v>
      </c>
      <c r="Z756" s="183"/>
    </row>
    <row r="757" spans="3:26" s="115" customFormat="1" ht="51.75" thickBot="1" x14ac:dyDescent="0.25">
      <c r="C757" s="116">
        <v>738</v>
      </c>
      <c r="D757" s="156">
        <v>1242</v>
      </c>
      <c r="E757" s="170" t="s">
        <v>2119</v>
      </c>
      <c r="F757" s="119" t="s">
        <v>2120</v>
      </c>
      <c r="G757" s="156" t="s">
        <v>2121</v>
      </c>
      <c r="H757" s="157" t="s">
        <v>2060</v>
      </c>
      <c r="I757" s="156" t="s">
        <v>2122</v>
      </c>
      <c r="J757" s="156" t="s">
        <v>2027</v>
      </c>
      <c r="K757" s="156" t="s">
        <v>2123</v>
      </c>
      <c r="L757" s="185">
        <v>28703808</v>
      </c>
      <c r="M757" s="156">
        <v>462</v>
      </c>
      <c r="N757" s="165">
        <v>43669</v>
      </c>
      <c r="O757" s="172" t="s">
        <v>1813</v>
      </c>
      <c r="P757" s="161">
        <v>7540</v>
      </c>
      <c r="Q757" s="156" t="s">
        <v>2117</v>
      </c>
      <c r="R757" s="156">
        <v>22</v>
      </c>
      <c r="S757" s="165">
        <v>43670</v>
      </c>
      <c r="T757" s="165">
        <v>43670</v>
      </c>
      <c r="U757" s="156" t="s">
        <v>2124</v>
      </c>
      <c r="V757" s="156"/>
      <c r="W757" s="180"/>
      <c r="X757" s="125"/>
      <c r="Y757" s="126"/>
      <c r="Z757" s="127"/>
    </row>
    <row r="758" spans="3:26" s="115" customFormat="1" ht="77.25" thickTop="1" x14ac:dyDescent="0.2">
      <c r="C758" s="103">
        <v>739</v>
      </c>
      <c r="D758" s="156">
        <v>1244</v>
      </c>
      <c r="E758" s="170" t="s">
        <v>1774</v>
      </c>
      <c r="F758" s="119" t="s">
        <v>2125</v>
      </c>
      <c r="G758" s="156" t="s">
        <v>2126</v>
      </c>
      <c r="H758" s="157"/>
      <c r="I758" s="156" t="s">
        <v>2127</v>
      </c>
      <c r="J758" s="156" t="s">
        <v>50</v>
      </c>
      <c r="K758" s="156" t="s">
        <v>2128</v>
      </c>
      <c r="L758" s="185" t="s">
        <v>1702</v>
      </c>
      <c r="M758" s="156" t="s">
        <v>2129</v>
      </c>
      <c r="N758" s="165">
        <v>43679</v>
      </c>
      <c r="O758" s="172" t="s">
        <v>2130</v>
      </c>
      <c r="P758" s="161">
        <v>114608</v>
      </c>
      <c r="Q758" s="156" t="s">
        <v>2117</v>
      </c>
      <c r="R758" s="156" t="s">
        <v>2131</v>
      </c>
      <c r="S758" s="165" t="s">
        <v>2132</v>
      </c>
      <c r="T758" s="165">
        <v>43679</v>
      </c>
      <c r="U758" s="156" t="s">
        <v>2133</v>
      </c>
      <c r="V758" s="156"/>
      <c r="W758" s="180"/>
      <c r="X758" s="125"/>
      <c r="Y758" s="126"/>
      <c r="Z758" s="127"/>
    </row>
    <row r="759" spans="3:26" s="115" customFormat="1" ht="51.75" thickBot="1" x14ac:dyDescent="0.25">
      <c r="C759" s="116">
        <v>740</v>
      </c>
      <c r="D759" s="156">
        <v>1244</v>
      </c>
      <c r="E759" s="170" t="s">
        <v>1774</v>
      </c>
      <c r="F759" s="119" t="s">
        <v>2125</v>
      </c>
      <c r="G759" s="156" t="s">
        <v>2126</v>
      </c>
      <c r="H759" s="157"/>
      <c r="I759" s="156" t="s">
        <v>2134</v>
      </c>
      <c r="J759" s="156" t="s">
        <v>1777</v>
      </c>
      <c r="K759" s="156">
        <v>2019</v>
      </c>
      <c r="L759" s="185" t="s">
        <v>2135</v>
      </c>
      <c r="M759" s="156" t="s">
        <v>2136</v>
      </c>
      <c r="N759" s="165">
        <v>43678</v>
      </c>
      <c r="O759" s="172" t="s">
        <v>2099</v>
      </c>
      <c r="P759" s="161">
        <v>459644</v>
      </c>
      <c r="Q759" s="156" t="s">
        <v>2137</v>
      </c>
      <c r="R759" s="156">
        <v>160</v>
      </c>
      <c r="S759" s="165">
        <v>43684</v>
      </c>
      <c r="T759" s="165">
        <v>43684</v>
      </c>
      <c r="U759" s="156" t="s">
        <v>2138</v>
      </c>
      <c r="V759" s="156"/>
      <c r="W759" s="180"/>
      <c r="X759" s="125"/>
      <c r="Y759" s="126"/>
      <c r="Z759" s="127"/>
    </row>
    <row r="760" spans="3:26" s="115" customFormat="1" ht="90" thickTop="1" x14ac:dyDescent="0.2">
      <c r="C760" s="103">
        <v>741</v>
      </c>
      <c r="D760" s="156">
        <v>1244</v>
      </c>
      <c r="E760" s="170" t="s">
        <v>1774</v>
      </c>
      <c r="F760" s="119" t="s">
        <v>2125</v>
      </c>
      <c r="G760" s="156" t="s">
        <v>2126</v>
      </c>
      <c r="H760" s="157"/>
      <c r="I760" s="156" t="s">
        <v>2139</v>
      </c>
      <c r="J760" s="156" t="s">
        <v>1777</v>
      </c>
      <c r="K760" s="156" t="s">
        <v>2140</v>
      </c>
      <c r="L760" s="185" t="s">
        <v>2141</v>
      </c>
      <c r="M760" s="156" t="s">
        <v>2142</v>
      </c>
      <c r="N760" s="165">
        <v>43683</v>
      </c>
      <c r="O760" s="172" t="s">
        <v>2143</v>
      </c>
      <c r="P760" s="161">
        <v>1154351</v>
      </c>
      <c r="Q760" s="156" t="s">
        <v>2137</v>
      </c>
      <c r="R760" s="156">
        <v>132</v>
      </c>
      <c r="S760" s="165">
        <v>43684</v>
      </c>
      <c r="T760" s="165">
        <v>43684</v>
      </c>
      <c r="U760" s="156" t="s">
        <v>2144</v>
      </c>
      <c r="V760" s="156"/>
      <c r="W760" s="180"/>
      <c r="X760" s="125"/>
      <c r="Y760" s="126"/>
      <c r="Z760" s="127"/>
    </row>
    <row r="761" spans="3:26" s="115" customFormat="1" ht="39" thickBot="1" x14ac:dyDescent="0.25">
      <c r="C761" s="116">
        <v>742</v>
      </c>
      <c r="D761" s="156">
        <v>1244</v>
      </c>
      <c r="E761" s="170" t="s">
        <v>1774</v>
      </c>
      <c r="F761" s="119" t="s">
        <v>2125</v>
      </c>
      <c r="G761" s="156" t="s">
        <v>2126</v>
      </c>
      <c r="H761" s="157"/>
      <c r="I761" s="156" t="s">
        <v>2145</v>
      </c>
      <c r="J761" s="156" t="s">
        <v>600</v>
      </c>
      <c r="K761" s="156">
        <v>2019</v>
      </c>
      <c r="L761" s="185" t="s">
        <v>2146</v>
      </c>
      <c r="M761" s="156" t="s">
        <v>2147</v>
      </c>
      <c r="N761" s="165">
        <v>43678</v>
      </c>
      <c r="O761" s="172" t="s">
        <v>2099</v>
      </c>
      <c r="P761" s="161">
        <v>956549</v>
      </c>
      <c r="Q761" s="156" t="s">
        <v>2137</v>
      </c>
      <c r="R761" s="156">
        <v>161</v>
      </c>
      <c r="S761" s="165">
        <v>43684</v>
      </c>
      <c r="T761" s="165">
        <v>43684</v>
      </c>
      <c r="U761" s="156" t="s">
        <v>2138</v>
      </c>
      <c r="V761" s="156"/>
      <c r="W761" s="180"/>
      <c r="X761" s="125"/>
      <c r="Y761" s="126"/>
      <c r="Z761" s="127"/>
    </row>
    <row r="762" spans="3:26" s="115" customFormat="1" ht="51.75" thickTop="1" x14ac:dyDescent="0.2">
      <c r="C762" s="103">
        <v>743</v>
      </c>
      <c r="D762" s="156">
        <v>1241</v>
      </c>
      <c r="E762" s="170" t="s">
        <v>2148</v>
      </c>
      <c r="F762" s="119" t="s">
        <v>2149</v>
      </c>
      <c r="G762" s="156" t="s">
        <v>2126</v>
      </c>
      <c r="H762" s="157"/>
      <c r="I762" s="156" t="s">
        <v>2150</v>
      </c>
      <c r="J762" s="156" t="s">
        <v>2151</v>
      </c>
      <c r="K762" s="156" t="s">
        <v>2152</v>
      </c>
      <c r="L762" s="185" t="s">
        <v>1702</v>
      </c>
      <c r="M762" s="156" t="s">
        <v>2153</v>
      </c>
      <c r="N762" s="165">
        <v>43683</v>
      </c>
      <c r="O762" s="172" t="s">
        <v>2154</v>
      </c>
      <c r="P762" s="161">
        <v>6499.99</v>
      </c>
      <c r="Q762" s="156" t="s">
        <v>2137</v>
      </c>
      <c r="R762" s="156">
        <v>39</v>
      </c>
      <c r="S762" s="165">
        <v>43705</v>
      </c>
      <c r="T762" s="165">
        <v>43705</v>
      </c>
      <c r="U762" s="156" t="s">
        <v>2155</v>
      </c>
      <c r="V762" s="156"/>
      <c r="W762" s="180"/>
      <c r="X762" s="125"/>
      <c r="Y762" s="126"/>
      <c r="Z762" s="127"/>
    </row>
    <row r="763" spans="3:26" s="115" customFormat="1" ht="51.75" thickBot="1" x14ac:dyDescent="0.25">
      <c r="C763" s="116">
        <v>744</v>
      </c>
      <c r="D763" s="156">
        <v>1241</v>
      </c>
      <c r="E763" s="170" t="s">
        <v>2148</v>
      </c>
      <c r="F763" s="119" t="s">
        <v>2149</v>
      </c>
      <c r="G763" s="156" t="s">
        <v>2126</v>
      </c>
      <c r="H763" s="157"/>
      <c r="I763" s="156" t="s">
        <v>2150</v>
      </c>
      <c r="J763" s="156" t="s">
        <v>2151</v>
      </c>
      <c r="K763" s="156" t="s">
        <v>2152</v>
      </c>
      <c r="L763" s="185" t="s">
        <v>1702</v>
      </c>
      <c r="M763" s="156" t="s">
        <v>2153</v>
      </c>
      <c r="N763" s="165">
        <v>43683</v>
      </c>
      <c r="O763" s="172" t="s">
        <v>2154</v>
      </c>
      <c r="P763" s="161">
        <v>6499.99</v>
      </c>
      <c r="Q763" s="156" t="s">
        <v>2137</v>
      </c>
      <c r="R763" s="156">
        <v>39</v>
      </c>
      <c r="S763" s="165">
        <v>43705</v>
      </c>
      <c r="T763" s="165">
        <v>43705</v>
      </c>
      <c r="U763" s="156" t="s">
        <v>2155</v>
      </c>
      <c r="V763" s="156"/>
      <c r="W763" s="180"/>
      <c r="X763" s="125"/>
      <c r="Y763" s="126"/>
      <c r="Z763" s="127"/>
    </row>
    <row r="764" spans="3:26" s="115" customFormat="1" ht="51.75" thickTop="1" x14ac:dyDescent="0.2">
      <c r="C764" s="103">
        <v>745</v>
      </c>
      <c r="D764" s="156">
        <v>1241</v>
      </c>
      <c r="E764" s="170" t="s">
        <v>2148</v>
      </c>
      <c r="F764" s="119" t="s">
        <v>2149</v>
      </c>
      <c r="G764" s="156" t="s">
        <v>2126</v>
      </c>
      <c r="H764" s="157"/>
      <c r="I764" s="156" t="s">
        <v>2156</v>
      </c>
      <c r="J764" s="156" t="s">
        <v>2157</v>
      </c>
      <c r="K764" s="156" t="s">
        <v>50</v>
      </c>
      <c r="L764" s="185" t="s">
        <v>50</v>
      </c>
      <c r="M764" s="156" t="s">
        <v>2153</v>
      </c>
      <c r="N764" s="165">
        <v>43683</v>
      </c>
      <c r="O764" s="172" t="s">
        <v>2154</v>
      </c>
      <c r="P764" s="161">
        <v>3850.03</v>
      </c>
      <c r="Q764" s="156" t="s">
        <v>2137</v>
      </c>
      <c r="R764" s="156">
        <v>39</v>
      </c>
      <c r="S764" s="165">
        <v>43705</v>
      </c>
      <c r="T764" s="165">
        <v>43705</v>
      </c>
      <c r="U764" s="156" t="s">
        <v>2155</v>
      </c>
      <c r="V764" s="156"/>
      <c r="W764" s="180"/>
      <c r="X764" s="125"/>
      <c r="Y764" s="126"/>
      <c r="Z764" s="127"/>
    </row>
    <row r="765" spans="3:26" s="115" customFormat="1" ht="39" thickBot="1" x14ac:dyDescent="0.25">
      <c r="C765" s="116">
        <v>746</v>
      </c>
      <c r="D765" s="156">
        <v>1241</v>
      </c>
      <c r="E765" s="170" t="s">
        <v>2158</v>
      </c>
      <c r="F765" s="119" t="s">
        <v>1782</v>
      </c>
      <c r="G765" s="156" t="s">
        <v>2126</v>
      </c>
      <c r="H765" s="157"/>
      <c r="I765" s="156" t="s">
        <v>2159</v>
      </c>
      <c r="J765" s="156" t="s">
        <v>50</v>
      </c>
      <c r="K765" s="156" t="s">
        <v>2160</v>
      </c>
      <c r="L765" s="185" t="s">
        <v>1702</v>
      </c>
      <c r="M765" s="156">
        <v>15</v>
      </c>
      <c r="N765" s="165">
        <v>43680</v>
      </c>
      <c r="O765" s="172" t="s">
        <v>2161</v>
      </c>
      <c r="P765" s="161">
        <v>8140</v>
      </c>
      <c r="Q765" s="156" t="s">
        <v>2137</v>
      </c>
      <c r="R765" s="156">
        <v>94</v>
      </c>
      <c r="S765" s="165">
        <v>43707</v>
      </c>
      <c r="T765" s="165">
        <v>43707</v>
      </c>
      <c r="U765" s="156" t="s">
        <v>2162</v>
      </c>
      <c r="V765" s="156"/>
      <c r="W765" s="180"/>
      <c r="X765" s="125"/>
      <c r="Y765" s="126"/>
      <c r="Z765" s="127"/>
    </row>
    <row r="766" spans="3:26" s="115" customFormat="1" ht="39" thickTop="1" x14ac:dyDescent="0.2">
      <c r="C766" s="103">
        <v>747</v>
      </c>
      <c r="D766" s="156">
        <v>1246</v>
      </c>
      <c r="E766" s="170" t="s">
        <v>2163</v>
      </c>
      <c r="F766" s="119" t="s">
        <v>2164</v>
      </c>
      <c r="G766" s="156" t="s">
        <v>2126</v>
      </c>
      <c r="H766" s="157"/>
      <c r="I766" s="156" t="s">
        <v>2165</v>
      </c>
      <c r="J766" s="156" t="s">
        <v>2166</v>
      </c>
      <c r="K766" s="156" t="s">
        <v>50</v>
      </c>
      <c r="L766" s="185" t="s">
        <v>2167</v>
      </c>
      <c r="M766" s="156">
        <v>1054</v>
      </c>
      <c r="N766" s="165">
        <v>43712</v>
      </c>
      <c r="O766" s="172" t="s">
        <v>2168</v>
      </c>
      <c r="P766" s="161">
        <v>9280</v>
      </c>
      <c r="Q766" s="156" t="s">
        <v>2169</v>
      </c>
      <c r="R766" s="156">
        <v>35</v>
      </c>
      <c r="S766" s="165" t="s">
        <v>2170</v>
      </c>
      <c r="T766" s="165">
        <v>43738</v>
      </c>
      <c r="U766" s="156" t="s">
        <v>2171</v>
      </c>
      <c r="V766" s="156"/>
      <c r="W766" s="180"/>
      <c r="X766" s="125"/>
      <c r="Y766" s="126"/>
      <c r="Z766" s="127"/>
    </row>
    <row r="767" spans="3:26" s="115" customFormat="1" ht="26.25" thickBot="1" x14ac:dyDescent="0.25">
      <c r="C767" s="116">
        <v>748</v>
      </c>
      <c r="D767" s="156">
        <v>1243</v>
      </c>
      <c r="E767" s="170">
        <v>124302</v>
      </c>
      <c r="F767" s="119" t="s">
        <v>2172</v>
      </c>
      <c r="G767" s="156" t="s">
        <v>2126</v>
      </c>
      <c r="H767" s="157"/>
      <c r="I767" s="156" t="s">
        <v>2173</v>
      </c>
      <c r="J767" s="156" t="s">
        <v>2174</v>
      </c>
      <c r="K767" s="156" t="s">
        <v>50</v>
      </c>
      <c r="L767" s="185" t="s">
        <v>1702</v>
      </c>
      <c r="M767" s="156">
        <v>236</v>
      </c>
      <c r="N767" s="165">
        <v>43770</v>
      </c>
      <c r="O767" s="172" t="s">
        <v>1915</v>
      </c>
      <c r="P767" s="161">
        <v>52002.8</v>
      </c>
      <c r="Q767" s="156" t="s">
        <v>2137</v>
      </c>
      <c r="R767" s="156">
        <v>156</v>
      </c>
      <c r="S767" s="165">
        <v>43798</v>
      </c>
      <c r="T767" s="165">
        <v>43798</v>
      </c>
      <c r="U767" s="156" t="s">
        <v>2175</v>
      </c>
      <c r="V767" s="156" t="s">
        <v>2176</v>
      </c>
      <c r="W767" s="180"/>
      <c r="X767" s="125"/>
      <c r="Y767" s="126"/>
      <c r="Z767" s="127"/>
    </row>
    <row r="768" spans="3:26" s="115" customFormat="1" ht="26.25" thickTop="1" x14ac:dyDescent="0.2">
      <c r="C768" s="103">
        <v>749</v>
      </c>
      <c r="D768" s="156">
        <v>1241</v>
      </c>
      <c r="E768" s="170">
        <v>124104</v>
      </c>
      <c r="F768" s="119" t="s">
        <v>2177</v>
      </c>
      <c r="G768" s="156" t="s">
        <v>2126</v>
      </c>
      <c r="H768" s="157"/>
      <c r="I768" s="156" t="s">
        <v>2178</v>
      </c>
      <c r="J768" s="156" t="s">
        <v>41</v>
      </c>
      <c r="K768" s="156" t="s">
        <v>2179</v>
      </c>
      <c r="L768" s="185" t="s">
        <v>1702</v>
      </c>
      <c r="M768" s="156" t="s">
        <v>2180</v>
      </c>
      <c r="N768" s="165">
        <v>43789</v>
      </c>
      <c r="O768" s="172" t="s">
        <v>1885</v>
      </c>
      <c r="P768" s="161">
        <v>22576.62</v>
      </c>
      <c r="Q768" s="156" t="s">
        <v>2181</v>
      </c>
      <c r="R768" s="156">
        <v>15</v>
      </c>
      <c r="S768" s="165">
        <v>43799</v>
      </c>
      <c r="T768" s="165">
        <v>43799</v>
      </c>
      <c r="U768" s="156" t="s">
        <v>2182</v>
      </c>
      <c r="V768" s="156" t="s">
        <v>2183</v>
      </c>
      <c r="W768" s="180">
        <v>0.2</v>
      </c>
      <c r="X768" s="125">
        <f>+P768*0.2/12</f>
        <v>376.27699999999999</v>
      </c>
      <c r="Y768" s="126">
        <f>+P768*0.2*4.5</f>
        <v>20318.957999999999</v>
      </c>
      <c r="Z768" s="127"/>
    </row>
    <row r="769" spans="3:26" s="115" customFormat="1" ht="51.75" thickBot="1" x14ac:dyDescent="0.25">
      <c r="C769" s="116">
        <v>750</v>
      </c>
      <c r="D769" s="156">
        <v>1241</v>
      </c>
      <c r="E769" s="170">
        <v>124107</v>
      </c>
      <c r="F769" s="119" t="s">
        <v>2184</v>
      </c>
      <c r="G769" s="156" t="s">
        <v>2126</v>
      </c>
      <c r="H769" s="157"/>
      <c r="I769" s="156" t="s">
        <v>2026</v>
      </c>
      <c r="J769" s="156" t="s">
        <v>2027</v>
      </c>
      <c r="K769" s="156" t="s">
        <v>50</v>
      </c>
      <c r="L769" s="185" t="s">
        <v>1702</v>
      </c>
      <c r="M769" s="156">
        <v>493</v>
      </c>
      <c r="N769" s="165">
        <v>43789</v>
      </c>
      <c r="O769" s="172" t="s">
        <v>1813</v>
      </c>
      <c r="P769" s="161">
        <v>35960</v>
      </c>
      <c r="Q769" s="156" t="s">
        <v>2181</v>
      </c>
      <c r="R769" s="156">
        <v>7</v>
      </c>
      <c r="S769" s="165">
        <v>43799</v>
      </c>
      <c r="T769" s="165">
        <v>43799</v>
      </c>
      <c r="U769" s="156" t="s">
        <v>2185</v>
      </c>
      <c r="V769" s="156" t="s">
        <v>2186</v>
      </c>
      <c r="W769" s="124">
        <v>0.1</v>
      </c>
      <c r="X769" s="125">
        <f>+P769*0.2/12</f>
        <v>599.33333333333337</v>
      </c>
      <c r="Y769" s="187">
        <f>+P769*0.2*4.5</f>
        <v>32364</v>
      </c>
      <c r="Z769" s="127"/>
    </row>
    <row r="770" spans="3:26" s="115" customFormat="1" ht="39" thickTop="1" x14ac:dyDescent="0.2">
      <c r="C770" s="103">
        <v>751</v>
      </c>
      <c r="D770" s="156">
        <v>1241</v>
      </c>
      <c r="E770" s="170" t="s">
        <v>2187</v>
      </c>
      <c r="F770" s="119" t="s">
        <v>2177</v>
      </c>
      <c r="G770" s="156" t="s">
        <v>2126</v>
      </c>
      <c r="H770" s="157" t="s">
        <v>2188</v>
      </c>
      <c r="I770" s="156" t="s">
        <v>2189</v>
      </c>
      <c r="J770" s="156" t="s">
        <v>1465</v>
      </c>
      <c r="K770" s="156" t="s">
        <v>2190</v>
      </c>
      <c r="L770" s="185" t="s">
        <v>2191</v>
      </c>
      <c r="M770" s="156">
        <v>32</v>
      </c>
      <c r="N770" s="165">
        <v>43826</v>
      </c>
      <c r="O770" s="172" t="s">
        <v>2192</v>
      </c>
      <c r="P770" s="161">
        <v>17116.96</v>
      </c>
      <c r="Q770" s="156" t="s">
        <v>2169</v>
      </c>
      <c r="R770" s="156">
        <v>40</v>
      </c>
      <c r="S770" s="165">
        <v>43830</v>
      </c>
      <c r="T770" s="165">
        <v>43830</v>
      </c>
      <c r="U770" s="156" t="s">
        <v>2193</v>
      </c>
      <c r="V770" s="156" t="s">
        <v>2194</v>
      </c>
      <c r="W770" s="180">
        <v>0.2</v>
      </c>
      <c r="X770" s="125">
        <f t="shared" ref="X770:X785" si="57">+P772*0.2/12</f>
        <v>285.28266666666667</v>
      </c>
      <c r="Y770" s="126">
        <f t="shared" ref="Y770:Y785" si="58">+P772*0.2*4.5</f>
        <v>15405.263999999999</v>
      </c>
      <c r="Z770" s="127"/>
    </row>
    <row r="771" spans="3:26" s="115" customFormat="1" ht="39" thickBot="1" x14ac:dyDescent="0.25">
      <c r="C771" s="116">
        <v>752</v>
      </c>
      <c r="D771" s="156">
        <v>1241</v>
      </c>
      <c r="E771" s="170" t="s">
        <v>2187</v>
      </c>
      <c r="F771" s="119" t="s">
        <v>2177</v>
      </c>
      <c r="G771" s="156" t="s">
        <v>2126</v>
      </c>
      <c r="H771" s="157" t="s">
        <v>2195</v>
      </c>
      <c r="I771" s="156" t="s">
        <v>2189</v>
      </c>
      <c r="J771" s="156" t="s">
        <v>1465</v>
      </c>
      <c r="K771" s="156" t="s">
        <v>2190</v>
      </c>
      <c r="L771" s="185" t="s">
        <v>2196</v>
      </c>
      <c r="M771" s="156">
        <v>32</v>
      </c>
      <c r="N771" s="165">
        <v>43826</v>
      </c>
      <c r="O771" s="172" t="s">
        <v>2192</v>
      </c>
      <c r="P771" s="161">
        <v>17116.96</v>
      </c>
      <c r="Q771" s="156" t="s">
        <v>2169</v>
      </c>
      <c r="R771" s="156">
        <v>40</v>
      </c>
      <c r="S771" s="165">
        <v>43830</v>
      </c>
      <c r="T771" s="165">
        <v>43830</v>
      </c>
      <c r="U771" s="156" t="s">
        <v>2197</v>
      </c>
      <c r="V771" s="156" t="s">
        <v>2198</v>
      </c>
      <c r="W771" s="180">
        <v>0.2</v>
      </c>
      <c r="X771" s="125">
        <f t="shared" si="57"/>
        <v>285.28266666666667</v>
      </c>
      <c r="Y771" s="126">
        <f t="shared" si="58"/>
        <v>15405.263999999999</v>
      </c>
      <c r="Z771" s="127"/>
    </row>
    <row r="772" spans="3:26" s="115" customFormat="1" ht="39" thickTop="1" x14ac:dyDescent="0.2">
      <c r="C772" s="103">
        <v>753</v>
      </c>
      <c r="D772" s="156">
        <v>1241</v>
      </c>
      <c r="E772" s="170" t="s">
        <v>1814</v>
      </c>
      <c r="F772" s="119" t="s">
        <v>2177</v>
      </c>
      <c r="G772" s="156" t="s">
        <v>2126</v>
      </c>
      <c r="H772" s="157" t="s">
        <v>2199</v>
      </c>
      <c r="I772" s="156" t="s">
        <v>2189</v>
      </c>
      <c r="J772" s="156" t="s">
        <v>1465</v>
      </c>
      <c r="K772" s="156" t="s">
        <v>2190</v>
      </c>
      <c r="L772" s="185" t="s">
        <v>2200</v>
      </c>
      <c r="M772" s="156">
        <v>32</v>
      </c>
      <c r="N772" s="165">
        <v>43826</v>
      </c>
      <c r="O772" s="172" t="s">
        <v>2192</v>
      </c>
      <c r="P772" s="161">
        <v>17116.96</v>
      </c>
      <c r="Q772" s="156" t="s">
        <v>2169</v>
      </c>
      <c r="R772" s="156">
        <v>40</v>
      </c>
      <c r="S772" s="165">
        <v>43830</v>
      </c>
      <c r="T772" s="165">
        <v>43830</v>
      </c>
      <c r="U772" s="156" t="s">
        <v>2201</v>
      </c>
      <c r="V772" s="156" t="s">
        <v>2202</v>
      </c>
      <c r="W772" s="180">
        <v>0.2</v>
      </c>
      <c r="X772" s="125">
        <f t="shared" si="57"/>
        <v>285.28266666666667</v>
      </c>
      <c r="Y772" s="126">
        <f t="shared" si="58"/>
        <v>15405.263999999999</v>
      </c>
      <c r="Z772" s="127"/>
    </row>
    <row r="773" spans="3:26" s="115" customFormat="1" ht="39" thickBot="1" x14ac:dyDescent="0.25">
      <c r="C773" s="116">
        <v>754</v>
      </c>
      <c r="D773" s="156">
        <v>1241</v>
      </c>
      <c r="E773" s="170" t="s">
        <v>2203</v>
      </c>
      <c r="F773" s="119" t="s">
        <v>2177</v>
      </c>
      <c r="G773" s="156" t="s">
        <v>2126</v>
      </c>
      <c r="H773" s="157" t="s">
        <v>2204</v>
      </c>
      <c r="I773" s="156" t="s">
        <v>2189</v>
      </c>
      <c r="J773" s="156" t="s">
        <v>1465</v>
      </c>
      <c r="K773" s="156" t="s">
        <v>2190</v>
      </c>
      <c r="L773" s="185" t="s">
        <v>2205</v>
      </c>
      <c r="M773" s="156">
        <v>32</v>
      </c>
      <c r="N773" s="165">
        <v>43826</v>
      </c>
      <c r="O773" s="172" t="s">
        <v>2192</v>
      </c>
      <c r="P773" s="161">
        <v>17116.96</v>
      </c>
      <c r="Q773" s="156" t="s">
        <v>2169</v>
      </c>
      <c r="R773" s="156">
        <v>40</v>
      </c>
      <c r="S773" s="165">
        <v>43830</v>
      </c>
      <c r="T773" s="165">
        <v>43830</v>
      </c>
      <c r="U773" s="156" t="s">
        <v>2171</v>
      </c>
      <c r="V773" s="156" t="s">
        <v>2206</v>
      </c>
      <c r="W773" s="180">
        <v>0.2</v>
      </c>
      <c r="X773" s="125">
        <f t="shared" si="57"/>
        <v>285.28266666666667</v>
      </c>
      <c r="Y773" s="126">
        <f t="shared" si="58"/>
        <v>15405.263999999999</v>
      </c>
      <c r="Z773" s="127"/>
    </row>
    <row r="774" spans="3:26" s="115" customFormat="1" ht="39" thickTop="1" x14ac:dyDescent="0.2">
      <c r="C774" s="103">
        <v>755</v>
      </c>
      <c r="D774" s="156">
        <v>1241</v>
      </c>
      <c r="E774" s="170" t="s">
        <v>1814</v>
      </c>
      <c r="F774" s="119" t="s">
        <v>2177</v>
      </c>
      <c r="G774" s="156" t="s">
        <v>2126</v>
      </c>
      <c r="H774" s="157" t="s">
        <v>2207</v>
      </c>
      <c r="I774" s="156" t="s">
        <v>2189</v>
      </c>
      <c r="J774" s="156" t="s">
        <v>1465</v>
      </c>
      <c r="K774" s="156" t="s">
        <v>2190</v>
      </c>
      <c r="L774" s="185" t="s">
        <v>2208</v>
      </c>
      <c r="M774" s="156">
        <v>32</v>
      </c>
      <c r="N774" s="165">
        <v>43826</v>
      </c>
      <c r="O774" s="172" t="s">
        <v>2192</v>
      </c>
      <c r="P774" s="161">
        <v>17116.96</v>
      </c>
      <c r="Q774" s="156" t="s">
        <v>2169</v>
      </c>
      <c r="R774" s="156">
        <v>40</v>
      </c>
      <c r="S774" s="165">
        <v>43830</v>
      </c>
      <c r="T774" s="165">
        <v>43830</v>
      </c>
      <c r="U774" s="156" t="s">
        <v>2209</v>
      </c>
      <c r="V774" s="156" t="s">
        <v>2210</v>
      </c>
      <c r="W774" s="180">
        <v>0.2</v>
      </c>
      <c r="X774" s="125">
        <f t="shared" si="57"/>
        <v>285.28266666666667</v>
      </c>
      <c r="Y774" s="126">
        <f t="shared" si="58"/>
        <v>15405.263999999999</v>
      </c>
      <c r="Z774" s="127"/>
    </row>
    <row r="775" spans="3:26" s="115" customFormat="1" ht="39" thickBot="1" x14ac:dyDescent="0.25">
      <c r="C775" s="116">
        <v>756</v>
      </c>
      <c r="D775" s="156">
        <v>1241</v>
      </c>
      <c r="E775" s="170" t="s">
        <v>1814</v>
      </c>
      <c r="F775" s="119" t="s">
        <v>2177</v>
      </c>
      <c r="G775" s="156" t="s">
        <v>2126</v>
      </c>
      <c r="H775" s="157" t="s">
        <v>2211</v>
      </c>
      <c r="I775" s="156" t="s">
        <v>2189</v>
      </c>
      <c r="J775" s="156" t="s">
        <v>1465</v>
      </c>
      <c r="K775" s="156" t="s">
        <v>2190</v>
      </c>
      <c r="L775" s="185" t="s">
        <v>2212</v>
      </c>
      <c r="M775" s="156">
        <v>32</v>
      </c>
      <c r="N775" s="165">
        <v>43826</v>
      </c>
      <c r="O775" s="172" t="s">
        <v>2192</v>
      </c>
      <c r="P775" s="161">
        <v>17116.96</v>
      </c>
      <c r="Q775" s="156" t="s">
        <v>2169</v>
      </c>
      <c r="R775" s="156">
        <v>40</v>
      </c>
      <c r="S775" s="165">
        <v>43830</v>
      </c>
      <c r="T775" s="165">
        <v>43830</v>
      </c>
      <c r="U775" s="156" t="s">
        <v>2213</v>
      </c>
      <c r="V775" s="156" t="s">
        <v>2214</v>
      </c>
      <c r="W775" s="180">
        <v>0.2</v>
      </c>
      <c r="X775" s="125">
        <f t="shared" si="57"/>
        <v>285.28266666666667</v>
      </c>
      <c r="Y775" s="126">
        <f t="shared" si="58"/>
        <v>15405.263999999999</v>
      </c>
      <c r="Z775" s="127"/>
    </row>
    <row r="776" spans="3:26" s="115" customFormat="1" ht="39" thickTop="1" x14ac:dyDescent="0.2">
      <c r="C776" s="103">
        <v>757</v>
      </c>
      <c r="D776" s="156">
        <v>1241</v>
      </c>
      <c r="E776" s="170" t="s">
        <v>1814</v>
      </c>
      <c r="F776" s="119" t="s">
        <v>2177</v>
      </c>
      <c r="G776" s="156" t="s">
        <v>2126</v>
      </c>
      <c r="H776" s="157" t="s">
        <v>2215</v>
      </c>
      <c r="I776" s="156" t="s">
        <v>2189</v>
      </c>
      <c r="J776" s="156" t="s">
        <v>1465</v>
      </c>
      <c r="K776" s="156" t="s">
        <v>2190</v>
      </c>
      <c r="L776" s="185" t="s">
        <v>2216</v>
      </c>
      <c r="M776" s="156">
        <v>32</v>
      </c>
      <c r="N776" s="165">
        <v>43826</v>
      </c>
      <c r="O776" s="172" t="s">
        <v>2192</v>
      </c>
      <c r="P776" s="161">
        <v>17116.96</v>
      </c>
      <c r="Q776" s="156" t="s">
        <v>2169</v>
      </c>
      <c r="R776" s="156">
        <v>40</v>
      </c>
      <c r="S776" s="165">
        <v>43830</v>
      </c>
      <c r="T776" s="165">
        <v>43830</v>
      </c>
      <c r="U776" s="156" t="s">
        <v>2217</v>
      </c>
      <c r="V776" s="156" t="s">
        <v>2218</v>
      </c>
      <c r="W776" s="180">
        <v>0.2</v>
      </c>
      <c r="X776" s="125">
        <f t="shared" si="57"/>
        <v>285.28266666666667</v>
      </c>
      <c r="Y776" s="126">
        <f t="shared" si="58"/>
        <v>15405.263999999999</v>
      </c>
      <c r="Z776" s="127"/>
    </row>
    <row r="777" spans="3:26" s="115" customFormat="1" ht="39" thickBot="1" x14ac:dyDescent="0.25">
      <c r="C777" s="116">
        <v>758</v>
      </c>
      <c r="D777" s="156">
        <v>1241</v>
      </c>
      <c r="E777" s="170" t="s">
        <v>1814</v>
      </c>
      <c r="F777" s="119" t="s">
        <v>2177</v>
      </c>
      <c r="G777" s="156" t="s">
        <v>2126</v>
      </c>
      <c r="H777" s="157" t="s">
        <v>2065</v>
      </c>
      <c r="I777" s="156" t="s">
        <v>2189</v>
      </c>
      <c r="J777" s="156" t="s">
        <v>1465</v>
      </c>
      <c r="K777" s="156" t="s">
        <v>2190</v>
      </c>
      <c r="L777" s="185" t="s">
        <v>2219</v>
      </c>
      <c r="M777" s="156">
        <v>32</v>
      </c>
      <c r="N777" s="165">
        <v>43826</v>
      </c>
      <c r="O777" s="172" t="s">
        <v>2192</v>
      </c>
      <c r="P777" s="161">
        <v>17116.96</v>
      </c>
      <c r="Q777" s="156" t="s">
        <v>2169</v>
      </c>
      <c r="R777" s="156">
        <v>40</v>
      </c>
      <c r="S777" s="165">
        <v>43830</v>
      </c>
      <c r="T777" s="165">
        <v>43830</v>
      </c>
      <c r="U777" s="156" t="s">
        <v>2220</v>
      </c>
      <c r="V777" s="156" t="s">
        <v>2221</v>
      </c>
      <c r="W777" s="180">
        <v>0.2</v>
      </c>
      <c r="X777" s="125">
        <f t="shared" si="57"/>
        <v>285.28266666666667</v>
      </c>
      <c r="Y777" s="126">
        <f t="shared" si="58"/>
        <v>15405.263999999999</v>
      </c>
      <c r="Z777" s="127"/>
    </row>
    <row r="778" spans="3:26" s="115" customFormat="1" ht="39" thickTop="1" x14ac:dyDescent="0.2">
      <c r="C778" s="103">
        <v>759</v>
      </c>
      <c r="D778" s="156">
        <v>1241</v>
      </c>
      <c r="E778" s="170" t="s">
        <v>1814</v>
      </c>
      <c r="F778" s="119" t="s">
        <v>2177</v>
      </c>
      <c r="G778" s="156" t="s">
        <v>2126</v>
      </c>
      <c r="H778" s="157" t="s">
        <v>2222</v>
      </c>
      <c r="I778" s="156" t="s">
        <v>2189</v>
      </c>
      <c r="J778" s="156" t="s">
        <v>1465</v>
      </c>
      <c r="K778" s="156" t="s">
        <v>2190</v>
      </c>
      <c r="L778" s="185" t="s">
        <v>2223</v>
      </c>
      <c r="M778" s="156">
        <v>32</v>
      </c>
      <c r="N778" s="165">
        <v>43826</v>
      </c>
      <c r="O778" s="172" t="s">
        <v>2192</v>
      </c>
      <c r="P778" s="161">
        <v>17116.96</v>
      </c>
      <c r="Q778" s="156" t="s">
        <v>2169</v>
      </c>
      <c r="R778" s="156">
        <v>40</v>
      </c>
      <c r="S778" s="165">
        <v>43830</v>
      </c>
      <c r="T778" s="165">
        <v>43830</v>
      </c>
      <c r="U778" s="156" t="s">
        <v>2224</v>
      </c>
      <c r="V778" s="156" t="s">
        <v>2225</v>
      </c>
      <c r="W778" s="180">
        <v>0.2</v>
      </c>
      <c r="X778" s="125">
        <f t="shared" si="57"/>
        <v>285.28266666666667</v>
      </c>
      <c r="Y778" s="126">
        <f t="shared" si="58"/>
        <v>15405.263999999999</v>
      </c>
      <c r="Z778" s="127"/>
    </row>
    <row r="779" spans="3:26" s="115" customFormat="1" ht="39" thickBot="1" x14ac:dyDescent="0.25">
      <c r="C779" s="116">
        <v>760</v>
      </c>
      <c r="D779" s="156">
        <v>1241</v>
      </c>
      <c r="E779" s="170" t="s">
        <v>1814</v>
      </c>
      <c r="F779" s="119" t="s">
        <v>2177</v>
      </c>
      <c r="G779" s="156" t="s">
        <v>2126</v>
      </c>
      <c r="H779" s="157" t="s">
        <v>2226</v>
      </c>
      <c r="I779" s="156" t="s">
        <v>2189</v>
      </c>
      <c r="J779" s="156" t="s">
        <v>1465</v>
      </c>
      <c r="K779" s="156" t="s">
        <v>2190</v>
      </c>
      <c r="L779" s="185" t="s">
        <v>2227</v>
      </c>
      <c r="M779" s="156">
        <v>32</v>
      </c>
      <c r="N779" s="165">
        <v>43826</v>
      </c>
      <c r="O779" s="172" t="s">
        <v>2192</v>
      </c>
      <c r="P779" s="161">
        <v>17116.96</v>
      </c>
      <c r="Q779" s="156" t="s">
        <v>2169</v>
      </c>
      <c r="R779" s="156">
        <v>40</v>
      </c>
      <c r="S779" s="165">
        <v>43830</v>
      </c>
      <c r="T779" s="165">
        <v>43830</v>
      </c>
      <c r="U779" s="156" t="s">
        <v>2228</v>
      </c>
      <c r="V779" s="156" t="s">
        <v>2229</v>
      </c>
      <c r="W779" s="180">
        <v>0.2</v>
      </c>
      <c r="X779" s="125">
        <f t="shared" si="57"/>
        <v>285.28266666666667</v>
      </c>
      <c r="Y779" s="126">
        <f t="shared" si="58"/>
        <v>15405.263999999999</v>
      </c>
      <c r="Z779" s="127"/>
    </row>
    <row r="780" spans="3:26" s="115" customFormat="1" ht="39" thickTop="1" x14ac:dyDescent="0.2">
      <c r="C780" s="103">
        <v>761</v>
      </c>
      <c r="D780" s="188">
        <v>1241</v>
      </c>
      <c r="E780" s="189" t="s">
        <v>1814</v>
      </c>
      <c r="F780" s="190" t="s">
        <v>2177</v>
      </c>
      <c r="G780" s="188" t="s">
        <v>2126</v>
      </c>
      <c r="H780" s="191" t="s">
        <v>2230</v>
      </c>
      <c r="I780" s="188" t="s">
        <v>2189</v>
      </c>
      <c r="J780" s="188" t="s">
        <v>1465</v>
      </c>
      <c r="K780" s="188" t="s">
        <v>2190</v>
      </c>
      <c r="L780" s="192" t="s">
        <v>2231</v>
      </c>
      <c r="M780" s="188">
        <v>32</v>
      </c>
      <c r="N780" s="193">
        <v>43826</v>
      </c>
      <c r="O780" s="194" t="s">
        <v>2192</v>
      </c>
      <c r="P780" s="195">
        <v>17116.96</v>
      </c>
      <c r="Q780" s="188" t="s">
        <v>2169</v>
      </c>
      <c r="R780" s="188">
        <v>40</v>
      </c>
      <c r="S780" s="193">
        <v>43830</v>
      </c>
      <c r="T780" s="193">
        <v>43830</v>
      </c>
      <c r="U780" s="188" t="s">
        <v>2232</v>
      </c>
      <c r="V780" s="188" t="s">
        <v>2233</v>
      </c>
      <c r="W780" s="180">
        <v>0.2</v>
      </c>
      <c r="X780" s="125">
        <f t="shared" si="57"/>
        <v>285.28266666666667</v>
      </c>
      <c r="Y780" s="126">
        <f t="shared" si="58"/>
        <v>15405.263999999999</v>
      </c>
      <c r="Z780" s="127"/>
    </row>
    <row r="781" spans="3:26" s="115" customFormat="1" ht="51.75" thickBot="1" x14ac:dyDescent="0.25">
      <c r="C781" s="116">
        <v>762</v>
      </c>
      <c r="D781" s="156">
        <v>1241</v>
      </c>
      <c r="E781" s="170" t="s">
        <v>1814</v>
      </c>
      <c r="F781" s="119" t="s">
        <v>2177</v>
      </c>
      <c r="G781" s="156" t="s">
        <v>2126</v>
      </c>
      <c r="H781" s="157" t="s">
        <v>2234</v>
      </c>
      <c r="I781" s="156" t="s">
        <v>2189</v>
      </c>
      <c r="J781" s="156" t="s">
        <v>1465</v>
      </c>
      <c r="K781" s="156" t="s">
        <v>2190</v>
      </c>
      <c r="L781" s="185" t="s">
        <v>2235</v>
      </c>
      <c r="M781" s="156">
        <v>32</v>
      </c>
      <c r="N781" s="165">
        <v>43826</v>
      </c>
      <c r="O781" s="172" t="s">
        <v>2192</v>
      </c>
      <c r="P781" s="161">
        <v>17116.96</v>
      </c>
      <c r="Q781" s="156" t="s">
        <v>2169</v>
      </c>
      <c r="R781" s="156">
        <v>40</v>
      </c>
      <c r="S781" s="165">
        <v>43830</v>
      </c>
      <c r="T781" s="165">
        <v>43830</v>
      </c>
      <c r="U781" s="156" t="s">
        <v>2236</v>
      </c>
      <c r="V781" s="156" t="s">
        <v>2237</v>
      </c>
      <c r="W781" s="180">
        <v>0.2</v>
      </c>
      <c r="X781" s="125">
        <f t="shared" si="57"/>
        <v>285.28266666666667</v>
      </c>
      <c r="Y781" s="126">
        <f t="shared" si="58"/>
        <v>15405.263999999999</v>
      </c>
      <c r="Z781" s="127"/>
    </row>
    <row r="782" spans="3:26" s="115" customFormat="1" ht="39" thickTop="1" x14ac:dyDescent="0.2">
      <c r="C782" s="103">
        <v>763</v>
      </c>
      <c r="D782" s="156">
        <v>1241</v>
      </c>
      <c r="E782" s="170" t="s">
        <v>1814</v>
      </c>
      <c r="F782" s="119" t="s">
        <v>2177</v>
      </c>
      <c r="G782" s="156" t="s">
        <v>2126</v>
      </c>
      <c r="H782" s="157" t="s">
        <v>2238</v>
      </c>
      <c r="I782" s="156" t="s">
        <v>2189</v>
      </c>
      <c r="J782" s="156" t="s">
        <v>1465</v>
      </c>
      <c r="K782" s="156" t="s">
        <v>2190</v>
      </c>
      <c r="L782" s="185" t="s">
        <v>2239</v>
      </c>
      <c r="M782" s="156">
        <v>32</v>
      </c>
      <c r="N782" s="165">
        <v>43826</v>
      </c>
      <c r="O782" s="172" t="s">
        <v>2192</v>
      </c>
      <c r="P782" s="161">
        <v>17116.96</v>
      </c>
      <c r="Q782" s="156" t="s">
        <v>2169</v>
      </c>
      <c r="R782" s="156">
        <v>40</v>
      </c>
      <c r="S782" s="165">
        <v>43830</v>
      </c>
      <c r="T782" s="165">
        <v>43830</v>
      </c>
      <c r="U782" s="156" t="s">
        <v>2240</v>
      </c>
      <c r="V782" s="156" t="s">
        <v>2241</v>
      </c>
      <c r="W782" s="180">
        <v>0.2</v>
      </c>
      <c r="X782" s="125">
        <f t="shared" si="57"/>
        <v>397.53199999999998</v>
      </c>
      <c r="Y782" s="126">
        <f t="shared" si="58"/>
        <v>21466.727999999999</v>
      </c>
      <c r="Z782" s="127"/>
    </row>
    <row r="783" spans="3:26" s="115" customFormat="1" ht="39" thickBot="1" x14ac:dyDescent="0.25">
      <c r="C783" s="116">
        <v>764</v>
      </c>
      <c r="D783" s="156">
        <v>1241</v>
      </c>
      <c r="E783" s="170" t="s">
        <v>1814</v>
      </c>
      <c r="F783" s="119" t="s">
        <v>2177</v>
      </c>
      <c r="G783" s="156" t="s">
        <v>2126</v>
      </c>
      <c r="H783" s="157" t="s">
        <v>2242</v>
      </c>
      <c r="I783" s="156" t="s">
        <v>2189</v>
      </c>
      <c r="J783" s="156" t="s">
        <v>1465</v>
      </c>
      <c r="K783" s="156" t="s">
        <v>2190</v>
      </c>
      <c r="L783" s="185" t="s">
        <v>2243</v>
      </c>
      <c r="M783" s="156">
        <v>32</v>
      </c>
      <c r="N783" s="165">
        <v>43826</v>
      </c>
      <c r="O783" s="172" t="s">
        <v>2192</v>
      </c>
      <c r="P783" s="161">
        <v>17116.96</v>
      </c>
      <c r="Q783" s="156" t="s">
        <v>2169</v>
      </c>
      <c r="R783" s="156">
        <v>40</v>
      </c>
      <c r="S783" s="165">
        <v>43830</v>
      </c>
      <c r="T783" s="165">
        <v>43830</v>
      </c>
      <c r="U783" s="156" t="s">
        <v>2244</v>
      </c>
      <c r="V783" s="156" t="s">
        <v>2245</v>
      </c>
      <c r="W783" s="180">
        <v>0.2</v>
      </c>
      <c r="X783" s="125">
        <f t="shared" si="57"/>
        <v>397.53199999999998</v>
      </c>
      <c r="Y783" s="126">
        <f t="shared" si="58"/>
        <v>21466.727999999999</v>
      </c>
      <c r="Z783" s="127"/>
    </row>
    <row r="784" spans="3:26" s="115" customFormat="1" ht="39" thickTop="1" x14ac:dyDescent="0.2">
      <c r="C784" s="103">
        <v>765</v>
      </c>
      <c r="D784" s="156">
        <v>1241</v>
      </c>
      <c r="E784" s="170" t="s">
        <v>1814</v>
      </c>
      <c r="F784" s="119" t="s">
        <v>2177</v>
      </c>
      <c r="G784" s="156" t="s">
        <v>2126</v>
      </c>
      <c r="H784" s="157" t="s">
        <v>2246</v>
      </c>
      <c r="I784" s="156" t="s">
        <v>2189</v>
      </c>
      <c r="J784" s="156" t="s">
        <v>1465</v>
      </c>
      <c r="K784" s="156" t="s">
        <v>2190</v>
      </c>
      <c r="L784" s="185" t="s">
        <v>2247</v>
      </c>
      <c r="M784" s="156">
        <v>33</v>
      </c>
      <c r="N784" s="165">
        <v>43826</v>
      </c>
      <c r="O784" s="172" t="s">
        <v>2192</v>
      </c>
      <c r="P784" s="161">
        <v>23851.919999999998</v>
      </c>
      <c r="Q784" s="156" t="s">
        <v>2169</v>
      </c>
      <c r="R784" s="156">
        <v>40</v>
      </c>
      <c r="S784" s="165">
        <v>43830</v>
      </c>
      <c r="T784" s="165">
        <v>43830</v>
      </c>
      <c r="U784" s="156" t="s">
        <v>2248</v>
      </c>
      <c r="V784" s="156" t="s">
        <v>2249</v>
      </c>
      <c r="W784" s="180">
        <v>0.2</v>
      </c>
      <c r="X784" s="125">
        <f t="shared" si="57"/>
        <v>397.53199999999998</v>
      </c>
      <c r="Y784" s="126">
        <f t="shared" si="58"/>
        <v>21466.727999999999</v>
      </c>
      <c r="Z784" s="127"/>
    </row>
    <row r="785" spans="3:26" s="115" customFormat="1" ht="39" thickBot="1" x14ac:dyDescent="0.25">
      <c r="C785" s="116">
        <v>766</v>
      </c>
      <c r="D785" s="156">
        <v>1241</v>
      </c>
      <c r="E785" s="170" t="s">
        <v>1814</v>
      </c>
      <c r="F785" s="119" t="s">
        <v>2177</v>
      </c>
      <c r="G785" s="156" t="s">
        <v>2126</v>
      </c>
      <c r="H785" s="157" t="s">
        <v>2250</v>
      </c>
      <c r="I785" s="156" t="s">
        <v>2189</v>
      </c>
      <c r="J785" s="156" t="s">
        <v>1465</v>
      </c>
      <c r="K785" s="156" t="s">
        <v>2190</v>
      </c>
      <c r="L785" s="185" t="s">
        <v>2251</v>
      </c>
      <c r="M785" s="156">
        <v>33</v>
      </c>
      <c r="N785" s="165">
        <v>43826</v>
      </c>
      <c r="O785" s="172" t="s">
        <v>2192</v>
      </c>
      <c r="P785" s="161">
        <v>23851.919999999998</v>
      </c>
      <c r="Q785" s="156" t="s">
        <v>2169</v>
      </c>
      <c r="R785" s="156">
        <v>40</v>
      </c>
      <c r="S785" s="165">
        <v>43830</v>
      </c>
      <c r="T785" s="165">
        <v>43830</v>
      </c>
      <c r="U785" s="156" t="s">
        <v>2248</v>
      </c>
      <c r="V785" s="156" t="s">
        <v>2176</v>
      </c>
      <c r="W785" s="180">
        <v>0.2</v>
      </c>
      <c r="X785" s="125">
        <f t="shared" si="57"/>
        <v>397.53199999999998</v>
      </c>
      <c r="Y785" s="126">
        <f t="shared" si="58"/>
        <v>21466.727999999999</v>
      </c>
      <c r="Z785" s="127"/>
    </row>
    <row r="786" spans="3:26" s="115" customFormat="1" ht="39" thickTop="1" x14ac:dyDescent="0.2">
      <c r="C786" s="103">
        <v>767</v>
      </c>
      <c r="D786" s="156">
        <v>1241</v>
      </c>
      <c r="E786" s="170" t="s">
        <v>1814</v>
      </c>
      <c r="F786" s="119" t="s">
        <v>2177</v>
      </c>
      <c r="G786" s="156" t="s">
        <v>2126</v>
      </c>
      <c r="H786" s="157" t="s">
        <v>2252</v>
      </c>
      <c r="I786" s="156" t="s">
        <v>2189</v>
      </c>
      <c r="J786" s="156" t="s">
        <v>1465</v>
      </c>
      <c r="K786" s="156" t="s">
        <v>2190</v>
      </c>
      <c r="L786" s="185" t="s">
        <v>2253</v>
      </c>
      <c r="M786" s="156">
        <v>33</v>
      </c>
      <c r="N786" s="165">
        <v>43826</v>
      </c>
      <c r="O786" s="172" t="s">
        <v>2192</v>
      </c>
      <c r="P786" s="161">
        <v>23851.919999999998</v>
      </c>
      <c r="Q786" s="156" t="s">
        <v>2169</v>
      </c>
      <c r="R786" s="156">
        <v>40</v>
      </c>
      <c r="S786" s="165">
        <v>43830</v>
      </c>
      <c r="T786" s="165">
        <v>43830</v>
      </c>
      <c r="U786" s="156" t="s">
        <v>2254</v>
      </c>
      <c r="V786" s="156" t="s">
        <v>1932</v>
      </c>
      <c r="W786" s="180">
        <v>0.2</v>
      </c>
      <c r="X786" s="125">
        <f t="shared" ref="X786:X794" si="59">+P786*0.2/12</f>
        <v>397.53199999999998</v>
      </c>
      <c r="Y786" s="126">
        <f t="shared" ref="Y786:Y824" si="60">+P786*0.2*4.5</f>
        <v>21466.727999999999</v>
      </c>
      <c r="Z786" s="127"/>
    </row>
    <row r="787" spans="3:26" s="115" customFormat="1" ht="39" thickBot="1" x14ac:dyDescent="0.25">
      <c r="C787" s="116">
        <v>768</v>
      </c>
      <c r="D787" s="156">
        <v>1241</v>
      </c>
      <c r="E787" s="170" t="s">
        <v>1814</v>
      </c>
      <c r="F787" s="119" t="s">
        <v>2177</v>
      </c>
      <c r="G787" s="156" t="s">
        <v>2126</v>
      </c>
      <c r="H787" s="157" t="s">
        <v>2255</v>
      </c>
      <c r="I787" s="156" t="s">
        <v>2189</v>
      </c>
      <c r="J787" s="156" t="s">
        <v>1465</v>
      </c>
      <c r="K787" s="156" t="s">
        <v>2190</v>
      </c>
      <c r="L787" s="185" t="s">
        <v>2256</v>
      </c>
      <c r="M787" s="156">
        <v>33</v>
      </c>
      <c r="N787" s="165">
        <v>43826</v>
      </c>
      <c r="O787" s="172" t="s">
        <v>2192</v>
      </c>
      <c r="P787" s="161">
        <v>23851.919999999998</v>
      </c>
      <c r="Q787" s="156" t="s">
        <v>2169</v>
      </c>
      <c r="R787" s="156">
        <v>40</v>
      </c>
      <c r="S787" s="165">
        <v>43830</v>
      </c>
      <c r="T787" s="165">
        <v>43830</v>
      </c>
      <c r="U787" s="156" t="s">
        <v>2254</v>
      </c>
      <c r="V787" s="156" t="s">
        <v>1932</v>
      </c>
      <c r="W787" s="180">
        <v>0.2</v>
      </c>
      <c r="X787" s="125">
        <f t="shared" si="59"/>
        <v>397.53199999999998</v>
      </c>
      <c r="Y787" s="126">
        <f t="shared" si="60"/>
        <v>21466.727999999999</v>
      </c>
      <c r="Z787" s="127"/>
    </row>
    <row r="788" spans="3:26" s="115" customFormat="1" ht="39" thickTop="1" x14ac:dyDescent="0.2">
      <c r="C788" s="103">
        <v>769</v>
      </c>
      <c r="D788" s="156">
        <v>1241</v>
      </c>
      <c r="E788" s="170" t="s">
        <v>1814</v>
      </c>
      <c r="F788" s="119" t="s">
        <v>2177</v>
      </c>
      <c r="G788" s="156" t="s">
        <v>2126</v>
      </c>
      <c r="H788" s="157" t="s">
        <v>2257</v>
      </c>
      <c r="I788" s="156" t="s">
        <v>2189</v>
      </c>
      <c r="J788" s="156" t="s">
        <v>1465</v>
      </c>
      <c r="K788" s="156" t="s">
        <v>2190</v>
      </c>
      <c r="L788" s="185" t="s">
        <v>2258</v>
      </c>
      <c r="M788" s="156">
        <v>33</v>
      </c>
      <c r="N788" s="165">
        <v>43826</v>
      </c>
      <c r="O788" s="172" t="s">
        <v>2192</v>
      </c>
      <c r="P788" s="161">
        <v>23851.919999999998</v>
      </c>
      <c r="Q788" s="156" t="s">
        <v>2169</v>
      </c>
      <c r="R788" s="156">
        <v>40</v>
      </c>
      <c r="S788" s="165">
        <v>43830</v>
      </c>
      <c r="T788" s="165">
        <v>43830</v>
      </c>
      <c r="U788" s="156" t="s">
        <v>2248</v>
      </c>
      <c r="V788" s="156" t="s">
        <v>2249</v>
      </c>
      <c r="W788" s="180">
        <v>0.2</v>
      </c>
      <c r="X788" s="125">
        <f t="shared" si="59"/>
        <v>397.53199999999998</v>
      </c>
      <c r="Y788" s="126">
        <f t="shared" si="60"/>
        <v>21466.727999999999</v>
      </c>
      <c r="Z788" s="127"/>
    </row>
    <row r="789" spans="3:26" s="115" customFormat="1" ht="39" thickBot="1" x14ac:dyDescent="0.25">
      <c r="C789" s="116">
        <v>770</v>
      </c>
      <c r="D789" s="156">
        <v>1241</v>
      </c>
      <c r="E789" s="170" t="s">
        <v>1814</v>
      </c>
      <c r="F789" s="119" t="s">
        <v>2177</v>
      </c>
      <c r="G789" s="156" t="s">
        <v>2126</v>
      </c>
      <c r="H789" s="157" t="s">
        <v>2259</v>
      </c>
      <c r="I789" s="156" t="s">
        <v>2189</v>
      </c>
      <c r="J789" s="156" t="s">
        <v>1465</v>
      </c>
      <c r="K789" s="156" t="s">
        <v>2190</v>
      </c>
      <c r="L789" s="185" t="s">
        <v>2260</v>
      </c>
      <c r="M789" s="156">
        <v>33</v>
      </c>
      <c r="N789" s="165">
        <v>43826</v>
      </c>
      <c r="O789" s="172" t="s">
        <v>2192</v>
      </c>
      <c r="P789" s="161">
        <v>17116.96</v>
      </c>
      <c r="Q789" s="156" t="s">
        <v>2169</v>
      </c>
      <c r="R789" s="156">
        <v>40</v>
      </c>
      <c r="S789" s="165">
        <v>43830</v>
      </c>
      <c r="T789" s="165">
        <v>43830</v>
      </c>
      <c r="U789" s="156" t="s">
        <v>2261</v>
      </c>
      <c r="V789" s="156" t="s">
        <v>2262</v>
      </c>
      <c r="W789" s="180">
        <v>0.2</v>
      </c>
      <c r="X789" s="125">
        <f t="shared" si="59"/>
        <v>285.28266666666667</v>
      </c>
      <c r="Y789" s="126">
        <f t="shared" si="60"/>
        <v>15405.263999999999</v>
      </c>
      <c r="Z789" s="127"/>
    </row>
    <row r="790" spans="3:26" s="115" customFormat="1" ht="39" thickTop="1" x14ac:dyDescent="0.2">
      <c r="C790" s="103">
        <v>771</v>
      </c>
      <c r="D790" s="156">
        <v>1241</v>
      </c>
      <c r="E790" s="170">
        <v>124104</v>
      </c>
      <c r="F790" s="119" t="s">
        <v>2177</v>
      </c>
      <c r="G790" s="156" t="s">
        <v>2126</v>
      </c>
      <c r="H790" s="157" t="s">
        <v>2263</v>
      </c>
      <c r="I790" s="156" t="s">
        <v>2189</v>
      </c>
      <c r="J790" s="156" t="s">
        <v>1465</v>
      </c>
      <c r="K790" s="156" t="s">
        <v>2190</v>
      </c>
      <c r="L790" s="185" t="s">
        <v>2264</v>
      </c>
      <c r="M790" s="156">
        <v>33</v>
      </c>
      <c r="N790" s="165">
        <v>43826</v>
      </c>
      <c r="O790" s="172" t="s">
        <v>2192</v>
      </c>
      <c r="P790" s="161">
        <v>17116.96</v>
      </c>
      <c r="Q790" s="156" t="s">
        <v>2169</v>
      </c>
      <c r="R790" s="156">
        <v>40</v>
      </c>
      <c r="S790" s="165">
        <v>43830</v>
      </c>
      <c r="T790" s="165">
        <v>43830</v>
      </c>
      <c r="U790" s="156" t="s">
        <v>2265</v>
      </c>
      <c r="V790" s="156" t="s">
        <v>2266</v>
      </c>
      <c r="W790" s="180">
        <v>0.2</v>
      </c>
      <c r="X790" s="125">
        <f t="shared" si="59"/>
        <v>285.28266666666667</v>
      </c>
      <c r="Y790" s="126">
        <f t="shared" si="60"/>
        <v>15405.263999999999</v>
      </c>
      <c r="Z790" s="127"/>
    </row>
    <row r="791" spans="3:26" s="115" customFormat="1" ht="39" thickBot="1" x14ac:dyDescent="0.25">
      <c r="C791" s="116">
        <v>772</v>
      </c>
      <c r="D791" s="156">
        <v>1241</v>
      </c>
      <c r="E791" s="170">
        <v>124104</v>
      </c>
      <c r="F791" s="119" t="s">
        <v>2177</v>
      </c>
      <c r="G791" s="156" t="s">
        <v>2126</v>
      </c>
      <c r="H791" s="157" t="s">
        <v>2267</v>
      </c>
      <c r="I791" s="156" t="s">
        <v>2189</v>
      </c>
      <c r="J791" s="156" t="s">
        <v>1465</v>
      </c>
      <c r="K791" s="156" t="s">
        <v>2190</v>
      </c>
      <c r="L791" s="185" t="s">
        <v>2268</v>
      </c>
      <c r="M791" s="156">
        <v>33</v>
      </c>
      <c r="N791" s="165">
        <v>43826</v>
      </c>
      <c r="O791" s="172" t="s">
        <v>2192</v>
      </c>
      <c r="P791" s="161">
        <v>17116.96</v>
      </c>
      <c r="Q791" s="156" t="s">
        <v>2169</v>
      </c>
      <c r="R791" s="156">
        <v>40</v>
      </c>
      <c r="S791" s="165">
        <v>43830</v>
      </c>
      <c r="T791" s="165">
        <v>43830</v>
      </c>
      <c r="U791" s="156" t="s">
        <v>2269</v>
      </c>
      <c r="V791" s="156" t="s">
        <v>2270</v>
      </c>
      <c r="W791" s="180">
        <v>0.2</v>
      </c>
      <c r="X791" s="125">
        <f t="shared" si="59"/>
        <v>285.28266666666667</v>
      </c>
      <c r="Y791" s="126">
        <f t="shared" si="60"/>
        <v>15405.263999999999</v>
      </c>
      <c r="Z791" s="127"/>
    </row>
    <row r="792" spans="3:26" s="115" customFormat="1" ht="39" thickTop="1" x14ac:dyDescent="0.2">
      <c r="C792" s="103">
        <v>773</v>
      </c>
      <c r="D792" s="156">
        <v>1241</v>
      </c>
      <c r="E792" s="170">
        <v>124104</v>
      </c>
      <c r="F792" s="119" t="s">
        <v>2177</v>
      </c>
      <c r="G792" s="156" t="s">
        <v>2126</v>
      </c>
      <c r="H792" s="157" t="s">
        <v>2271</v>
      </c>
      <c r="I792" s="156" t="s">
        <v>2189</v>
      </c>
      <c r="J792" s="156" t="s">
        <v>1465</v>
      </c>
      <c r="K792" s="156" t="s">
        <v>2190</v>
      </c>
      <c r="L792" s="185" t="s">
        <v>2272</v>
      </c>
      <c r="M792" s="156">
        <v>33</v>
      </c>
      <c r="N792" s="165">
        <v>43826</v>
      </c>
      <c r="O792" s="172" t="s">
        <v>2192</v>
      </c>
      <c r="P792" s="161">
        <v>17116.96</v>
      </c>
      <c r="Q792" s="156" t="s">
        <v>2169</v>
      </c>
      <c r="R792" s="156">
        <v>40</v>
      </c>
      <c r="S792" s="165">
        <v>43830</v>
      </c>
      <c r="T792" s="165">
        <v>43830</v>
      </c>
      <c r="U792" s="156" t="s">
        <v>2273</v>
      </c>
      <c r="V792" s="156" t="s">
        <v>2237</v>
      </c>
      <c r="W792" s="180">
        <v>0.2</v>
      </c>
      <c r="X792" s="125">
        <f t="shared" si="59"/>
        <v>285.28266666666667</v>
      </c>
      <c r="Y792" s="126">
        <f t="shared" si="60"/>
        <v>15405.263999999999</v>
      </c>
      <c r="Z792" s="127"/>
    </row>
    <row r="793" spans="3:26" s="115" customFormat="1" ht="39" thickBot="1" x14ac:dyDescent="0.25">
      <c r="C793" s="116">
        <v>774</v>
      </c>
      <c r="D793" s="156">
        <v>1241</v>
      </c>
      <c r="E793" s="170">
        <v>124104</v>
      </c>
      <c r="F793" s="119" t="s">
        <v>2177</v>
      </c>
      <c r="G793" s="156" t="s">
        <v>2274</v>
      </c>
      <c r="H793" s="157" t="s">
        <v>2275</v>
      </c>
      <c r="I793" s="156" t="s">
        <v>2189</v>
      </c>
      <c r="J793" s="156" t="s">
        <v>1465</v>
      </c>
      <c r="K793" s="156" t="s">
        <v>2190</v>
      </c>
      <c r="L793" s="185" t="s">
        <v>2276</v>
      </c>
      <c r="M793" s="156">
        <v>33</v>
      </c>
      <c r="N793" s="165">
        <v>43826</v>
      </c>
      <c r="O793" s="172" t="s">
        <v>2192</v>
      </c>
      <c r="P793" s="161">
        <v>17116.96</v>
      </c>
      <c r="Q793" s="156" t="s">
        <v>2169</v>
      </c>
      <c r="R793" s="156">
        <v>40</v>
      </c>
      <c r="S793" s="165">
        <v>43830</v>
      </c>
      <c r="T793" s="165">
        <v>43830</v>
      </c>
      <c r="U793" s="156" t="s">
        <v>2277</v>
      </c>
      <c r="V793" s="156" t="s">
        <v>2278</v>
      </c>
      <c r="W793" s="180">
        <v>0.2</v>
      </c>
      <c r="X793" s="125">
        <f t="shared" si="59"/>
        <v>285.28266666666667</v>
      </c>
      <c r="Y793" s="126">
        <f t="shared" si="60"/>
        <v>15405.263999999999</v>
      </c>
      <c r="Z793" s="127"/>
    </row>
    <row r="794" spans="3:26" s="115" customFormat="1" ht="39" thickTop="1" x14ac:dyDescent="0.2">
      <c r="C794" s="103">
        <v>775</v>
      </c>
      <c r="D794" s="156">
        <v>1241</v>
      </c>
      <c r="E794" s="170">
        <v>124104</v>
      </c>
      <c r="F794" s="119" t="s">
        <v>2177</v>
      </c>
      <c r="G794" s="156" t="s">
        <v>2126</v>
      </c>
      <c r="H794" s="157"/>
      <c r="I794" s="156" t="s">
        <v>2189</v>
      </c>
      <c r="J794" s="156" t="s">
        <v>1465</v>
      </c>
      <c r="K794" s="156" t="s">
        <v>2190</v>
      </c>
      <c r="L794" s="185" t="s">
        <v>2279</v>
      </c>
      <c r="M794" s="156">
        <v>33</v>
      </c>
      <c r="N794" s="165">
        <v>43826</v>
      </c>
      <c r="O794" s="172" t="s">
        <v>2192</v>
      </c>
      <c r="P794" s="161">
        <v>17116.96</v>
      </c>
      <c r="Q794" s="156" t="s">
        <v>2169</v>
      </c>
      <c r="R794" s="156">
        <v>40</v>
      </c>
      <c r="S794" s="165">
        <v>43830</v>
      </c>
      <c r="T794" s="165">
        <v>43830</v>
      </c>
      <c r="U794" s="156" t="s">
        <v>2175</v>
      </c>
      <c r="V794" s="156" t="s">
        <v>2176</v>
      </c>
      <c r="W794" s="180">
        <v>0.2</v>
      </c>
      <c r="X794" s="125">
        <f t="shared" si="59"/>
        <v>285.28266666666667</v>
      </c>
      <c r="Y794" s="126">
        <f t="shared" si="60"/>
        <v>15405.263999999999</v>
      </c>
      <c r="Z794" s="127"/>
    </row>
    <row r="795" spans="3:26" s="115" customFormat="1" ht="26.25" thickBot="1" x14ac:dyDescent="0.25">
      <c r="C795" s="116">
        <v>776</v>
      </c>
      <c r="D795" s="156">
        <v>1241</v>
      </c>
      <c r="E795" s="170">
        <v>124106</v>
      </c>
      <c r="F795" s="119" t="s">
        <v>1782</v>
      </c>
      <c r="G795" s="156" t="s">
        <v>2126</v>
      </c>
      <c r="H795" s="157" t="s">
        <v>2207</v>
      </c>
      <c r="I795" s="156" t="s">
        <v>2280</v>
      </c>
      <c r="J795" s="156" t="s">
        <v>50</v>
      </c>
      <c r="K795" s="156" t="s">
        <v>1702</v>
      </c>
      <c r="L795" s="185" t="s">
        <v>51</v>
      </c>
      <c r="M795" s="156">
        <v>37</v>
      </c>
      <c r="N795" s="165">
        <v>43829</v>
      </c>
      <c r="O795" s="172" t="s">
        <v>2192</v>
      </c>
      <c r="P795" s="161">
        <v>5639.92</v>
      </c>
      <c r="Q795" s="156" t="s">
        <v>2169</v>
      </c>
      <c r="R795" s="156">
        <v>40</v>
      </c>
      <c r="S795" s="165">
        <v>43830</v>
      </c>
      <c r="T795" s="165">
        <v>43830</v>
      </c>
      <c r="U795" s="156" t="s">
        <v>2209</v>
      </c>
      <c r="V795" s="156" t="s">
        <v>2210</v>
      </c>
      <c r="W795" s="180">
        <v>0.1</v>
      </c>
      <c r="X795" s="125">
        <f>+P795*0.1/12</f>
        <v>46.99933333333334</v>
      </c>
      <c r="Y795" s="126">
        <f>+P795*0.1*4.5</f>
        <v>2537.9640000000004</v>
      </c>
      <c r="Z795" s="127" t="s">
        <v>2281</v>
      </c>
    </row>
    <row r="796" spans="3:26" s="115" customFormat="1" ht="26.25" thickTop="1" x14ac:dyDescent="0.2">
      <c r="C796" s="103">
        <v>777</v>
      </c>
      <c r="D796" s="156">
        <v>1241</v>
      </c>
      <c r="E796" s="170">
        <v>124106</v>
      </c>
      <c r="F796" s="119" t="s">
        <v>1782</v>
      </c>
      <c r="G796" s="156" t="s">
        <v>2126</v>
      </c>
      <c r="H796" s="157" t="s">
        <v>1732</v>
      </c>
      <c r="I796" s="156" t="s">
        <v>2280</v>
      </c>
      <c r="J796" s="156" t="s">
        <v>50</v>
      </c>
      <c r="K796" s="156" t="s">
        <v>1702</v>
      </c>
      <c r="L796" s="185" t="s">
        <v>51</v>
      </c>
      <c r="M796" s="156">
        <v>37</v>
      </c>
      <c r="N796" s="165">
        <v>43829</v>
      </c>
      <c r="O796" s="172" t="s">
        <v>2192</v>
      </c>
      <c r="P796" s="161">
        <v>8459.8799999999992</v>
      </c>
      <c r="Q796" s="156" t="s">
        <v>2169</v>
      </c>
      <c r="R796" s="156">
        <v>40</v>
      </c>
      <c r="S796" s="165">
        <v>43830</v>
      </c>
      <c r="T796" s="165">
        <v>43830</v>
      </c>
      <c r="U796" s="156" t="s">
        <v>2282</v>
      </c>
      <c r="V796" s="156" t="s">
        <v>2186</v>
      </c>
      <c r="W796" s="180">
        <v>0.1</v>
      </c>
      <c r="X796" s="125">
        <f t="shared" ref="X796:X825" si="61">+P796*0.1/12</f>
        <v>70.498999999999995</v>
      </c>
      <c r="Y796" s="126">
        <f t="shared" si="60"/>
        <v>7613.8919999999998</v>
      </c>
      <c r="Z796" s="127" t="s">
        <v>2283</v>
      </c>
    </row>
    <row r="797" spans="3:26" s="115" customFormat="1" ht="39" thickBot="1" x14ac:dyDescent="0.25">
      <c r="C797" s="116">
        <v>778</v>
      </c>
      <c r="D797" s="156">
        <v>1241</v>
      </c>
      <c r="E797" s="170">
        <v>124106</v>
      </c>
      <c r="F797" s="119" t="s">
        <v>1782</v>
      </c>
      <c r="G797" s="156" t="s">
        <v>2126</v>
      </c>
      <c r="H797" s="157" t="s">
        <v>2065</v>
      </c>
      <c r="I797" s="156" t="s">
        <v>2280</v>
      </c>
      <c r="J797" s="156" t="s">
        <v>50</v>
      </c>
      <c r="K797" s="156" t="s">
        <v>1702</v>
      </c>
      <c r="L797" s="185" t="s">
        <v>51</v>
      </c>
      <c r="M797" s="156">
        <v>37</v>
      </c>
      <c r="N797" s="165">
        <v>43829</v>
      </c>
      <c r="O797" s="172" t="s">
        <v>2192</v>
      </c>
      <c r="P797" s="161">
        <v>11279.84</v>
      </c>
      <c r="Q797" s="156" t="s">
        <v>2169</v>
      </c>
      <c r="R797" s="156">
        <v>40</v>
      </c>
      <c r="S797" s="165">
        <v>43830</v>
      </c>
      <c r="T797" s="165">
        <v>43830</v>
      </c>
      <c r="U797" s="156" t="s">
        <v>2220</v>
      </c>
      <c r="V797" s="156" t="s">
        <v>1588</v>
      </c>
      <c r="W797" s="180">
        <v>0.1</v>
      </c>
      <c r="X797" s="125">
        <f t="shared" si="61"/>
        <v>93.998666666666679</v>
      </c>
      <c r="Y797" s="126">
        <f t="shared" si="60"/>
        <v>10151.856000000002</v>
      </c>
      <c r="Z797" s="127" t="s">
        <v>2284</v>
      </c>
    </row>
    <row r="798" spans="3:26" s="115" customFormat="1" ht="26.25" thickTop="1" x14ac:dyDescent="0.2">
      <c r="C798" s="103">
        <v>779</v>
      </c>
      <c r="D798" s="156">
        <v>1241</v>
      </c>
      <c r="E798" s="170">
        <v>124106</v>
      </c>
      <c r="F798" s="119" t="s">
        <v>1782</v>
      </c>
      <c r="G798" s="156" t="s">
        <v>2126</v>
      </c>
      <c r="H798" s="157" t="s">
        <v>2263</v>
      </c>
      <c r="I798" s="156" t="s">
        <v>2280</v>
      </c>
      <c r="J798" s="156" t="s">
        <v>50</v>
      </c>
      <c r="K798" s="156" t="s">
        <v>1702</v>
      </c>
      <c r="L798" s="185" t="s">
        <v>51</v>
      </c>
      <c r="M798" s="156">
        <v>37</v>
      </c>
      <c r="N798" s="165">
        <v>43829</v>
      </c>
      <c r="O798" s="172" t="s">
        <v>2192</v>
      </c>
      <c r="P798" s="161">
        <v>8459.8799999999992</v>
      </c>
      <c r="Q798" s="156" t="s">
        <v>2169</v>
      </c>
      <c r="R798" s="156">
        <v>40</v>
      </c>
      <c r="S798" s="165">
        <v>43830</v>
      </c>
      <c r="T798" s="165">
        <v>43830</v>
      </c>
      <c r="U798" s="156" t="s">
        <v>2265</v>
      </c>
      <c r="V798" s="156" t="s">
        <v>2266</v>
      </c>
      <c r="W798" s="180">
        <v>0.1</v>
      </c>
      <c r="X798" s="125">
        <f t="shared" si="61"/>
        <v>70.498999999999995</v>
      </c>
      <c r="Y798" s="126">
        <f t="shared" si="60"/>
        <v>7613.8919999999998</v>
      </c>
      <c r="Z798" s="127" t="s">
        <v>2283</v>
      </c>
    </row>
    <row r="799" spans="3:26" s="115" customFormat="1" ht="26.25" thickBot="1" x14ac:dyDescent="0.25">
      <c r="C799" s="116">
        <v>780</v>
      </c>
      <c r="D799" s="156">
        <v>1241</v>
      </c>
      <c r="E799" s="170">
        <v>124106</v>
      </c>
      <c r="F799" s="119" t="s">
        <v>1782</v>
      </c>
      <c r="G799" s="156" t="s">
        <v>2126</v>
      </c>
      <c r="H799" s="157" t="s">
        <v>2285</v>
      </c>
      <c r="I799" s="156" t="s">
        <v>2280</v>
      </c>
      <c r="J799" s="156" t="s">
        <v>50</v>
      </c>
      <c r="K799" s="156" t="s">
        <v>1702</v>
      </c>
      <c r="L799" s="185" t="s">
        <v>51</v>
      </c>
      <c r="M799" s="156">
        <v>37</v>
      </c>
      <c r="N799" s="165">
        <v>43829</v>
      </c>
      <c r="O799" s="172" t="s">
        <v>2192</v>
      </c>
      <c r="P799" s="161">
        <v>11279.84</v>
      </c>
      <c r="Q799" s="156" t="s">
        <v>2169</v>
      </c>
      <c r="R799" s="156">
        <v>40</v>
      </c>
      <c r="S799" s="165">
        <v>43830</v>
      </c>
      <c r="T799" s="165">
        <v>43830</v>
      </c>
      <c r="U799" s="156" t="s">
        <v>2224</v>
      </c>
      <c r="V799" s="156" t="s">
        <v>2225</v>
      </c>
      <c r="W799" s="180">
        <v>0.1</v>
      </c>
      <c r="X799" s="125">
        <f t="shared" si="61"/>
        <v>93.998666666666679</v>
      </c>
      <c r="Y799" s="126">
        <f t="shared" si="60"/>
        <v>10151.856000000002</v>
      </c>
      <c r="Z799" s="127" t="s">
        <v>2284</v>
      </c>
    </row>
    <row r="800" spans="3:26" s="115" customFormat="1" ht="26.25" thickTop="1" x14ac:dyDescent="0.2">
      <c r="C800" s="103">
        <v>781</v>
      </c>
      <c r="D800" s="156">
        <v>1241</v>
      </c>
      <c r="E800" s="170">
        <v>124106</v>
      </c>
      <c r="F800" s="119" t="s">
        <v>1782</v>
      </c>
      <c r="G800" s="156" t="s">
        <v>2126</v>
      </c>
      <c r="H800" s="157" t="s">
        <v>2238</v>
      </c>
      <c r="I800" s="156" t="s">
        <v>2280</v>
      </c>
      <c r="J800" s="156" t="s">
        <v>50</v>
      </c>
      <c r="K800" s="156" t="s">
        <v>1702</v>
      </c>
      <c r="L800" s="185" t="s">
        <v>51</v>
      </c>
      <c r="M800" s="156">
        <v>37</v>
      </c>
      <c r="N800" s="165">
        <v>43829</v>
      </c>
      <c r="O800" s="172" t="s">
        <v>2192</v>
      </c>
      <c r="P800" s="161">
        <v>2819.96</v>
      </c>
      <c r="Q800" s="156" t="s">
        <v>2169</v>
      </c>
      <c r="R800" s="156">
        <v>40</v>
      </c>
      <c r="S800" s="165">
        <v>43830</v>
      </c>
      <c r="T800" s="165">
        <v>43830</v>
      </c>
      <c r="U800" s="156" t="s">
        <v>2240</v>
      </c>
      <c r="V800" s="156" t="s">
        <v>2241</v>
      </c>
      <c r="W800" s="180">
        <v>0.1</v>
      </c>
      <c r="X800" s="125">
        <f t="shared" si="61"/>
        <v>23.49966666666667</v>
      </c>
      <c r="Y800" s="126">
        <f t="shared" si="60"/>
        <v>2537.9640000000004</v>
      </c>
      <c r="Z800" s="127" t="s">
        <v>2286</v>
      </c>
    </row>
    <row r="801" spans="3:26" s="115" customFormat="1" ht="26.25" thickBot="1" x14ac:dyDescent="0.25">
      <c r="C801" s="116">
        <v>782</v>
      </c>
      <c r="D801" s="156">
        <v>1241</v>
      </c>
      <c r="E801" s="170">
        <v>124106</v>
      </c>
      <c r="F801" s="119" t="s">
        <v>1782</v>
      </c>
      <c r="G801" s="156" t="s">
        <v>2126</v>
      </c>
      <c r="H801" s="157" t="s">
        <v>2242</v>
      </c>
      <c r="I801" s="156" t="s">
        <v>2280</v>
      </c>
      <c r="J801" s="156" t="s">
        <v>50</v>
      </c>
      <c r="K801" s="156" t="s">
        <v>1702</v>
      </c>
      <c r="L801" s="185" t="s">
        <v>51</v>
      </c>
      <c r="M801" s="156">
        <v>37</v>
      </c>
      <c r="N801" s="165">
        <v>43829</v>
      </c>
      <c r="O801" s="172" t="s">
        <v>2192</v>
      </c>
      <c r="P801" s="161">
        <v>5639.92</v>
      </c>
      <c r="Q801" s="156" t="s">
        <v>2169</v>
      </c>
      <c r="R801" s="156">
        <v>40</v>
      </c>
      <c r="S801" s="165">
        <v>43830</v>
      </c>
      <c r="T801" s="165">
        <v>43830</v>
      </c>
      <c r="U801" s="156" t="s">
        <v>2287</v>
      </c>
      <c r="V801" s="156" t="s">
        <v>2245</v>
      </c>
      <c r="W801" s="180">
        <v>0.1</v>
      </c>
      <c r="X801" s="125">
        <f t="shared" si="61"/>
        <v>46.99933333333334</v>
      </c>
      <c r="Y801" s="126">
        <f t="shared" si="60"/>
        <v>5075.9280000000008</v>
      </c>
      <c r="Z801" s="127" t="s">
        <v>2281</v>
      </c>
    </row>
    <row r="802" spans="3:26" s="115" customFormat="1" ht="26.25" thickTop="1" x14ac:dyDescent="0.2">
      <c r="C802" s="103">
        <v>783</v>
      </c>
      <c r="D802" s="156">
        <v>1241</v>
      </c>
      <c r="E802" s="170">
        <v>124106</v>
      </c>
      <c r="F802" s="119" t="s">
        <v>1782</v>
      </c>
      <c r="G802" s="156" t="s">
        <v>2126</v>
      </c>
      <c r="H802" s="157" t="s">
        <v>2226</v>
      </c>
      <c r="I802" s="156" t="s">
        <v>2280</v>
      </c>
      <c r="J802" s="156" t="s">
        <v>50</v>
      </c>
      <c r="K802" s="156" t="s">
        <v>1702</v>
      </c>
      <c r="L802" s="185" t="s">
        <v>51</v>
      </c>
      <c r="M802" s="156">
        <v>37</v>
      </c>
      <c r="N802" s="165">
        <v>43829</v>
      </c>
      <c r="O802" s="172" t="s">
        <v>2192</v>
      </c>
      <c r="P802" s="161">
        <v>11279.84</v>
      </c>
      <c r="Q802" s="156" t="s">
        <v>2169</v>
      </c>
      <c r="R802" s="156">
        <v>40</v>
      </c>
      <c r="S802" s="165">
        <v>43830</v>
      </c>
      <c r="T802" s="165">
        <v>43830</v>
      </c>
      <c r="U802" s="156" t="s">
        <v>2228</v>
      </c>
      <c r="V802" s="156" t="s">
        <v>2229</v>
      </c>
      <c r="W802" s="180">
        <v>0.1</v>
      </c>
      <c r="X802" s="125">
        <f t="shared" si="61"/>
        <v>93.998666666666679</v>
      </c>
      <c r="Y802" s="126">
        <f t="shared" si="60"/>
        <v>10151.856000000002</v>
      </c>
      <c r="Z802" s="127" t="s">
        <v>2284</v>
      </c>
    </row>
    <row r="803" spans="3:26" s="115" customFormat="1" ht="26.25" thickBot="1" x14ac:dyDescent="0.25">
      <c r="C803" s="116">
        <v>784</v>
      </c>
      <c r="D803" s="156">
        <v>1241</v>
      </c>
      <c r="E803" s="170">
        <v>124106</v>
      </c>
      <c r="F803" s="119" t="s">
        <v>1782</v>
      </c>
      <c r="G803" s="156" t="s">
        <v>2126</v>
      </c>
      <c r="H803" s="157" t="s">
        <v>2226</v>
      </c>
      <c r="I803" s="156" t="s">
        <v>2280</v>
      </c>
      <c r="J803" s="156" t="s">
        <v>50</v>
      </c>
      <c r="K803" s="156" t="s">
        <v>1702</v>
      </c>
      <c r="L803" s="185" t="s">
        <v>51</v>
      </c>
      <c r="M803" s="156">
        <v>37</v>
      </c>
      <c r="N803" s="165">
        <v>43829</v>
      </c>
      <c r="O803" s="172" t="s">
        <v>2192</v>
      </c>
      <c r="P803" s="161">
        <v>2819.96</v>
      </c>
      <c r="Q803" s="156" t="s">
        <v>2169</v>
      </c>
      <c r="R803" s="156">
        <v>40</v>
      </c>
      <c r="S803" s="165">
        <v>43830</v>
      </c>
      <c r="T803" s="165">
        <v>43830</v>
      </c>
      <c r="U803" s="156" t="s">
        <v>2288</v>
      </c>
      <c r="V803" s="156" t="s">
        <v>2229</v>
      </c>
      <c r="W803" s="180">
        <v>0.1</v>
      </c>
      <c r="X803" s="125">
        <f t="shared" si="61"/>
        <v>23.49966666666667</v>
      </c>
      <c r="Y803" s="126">
        <f t="shared" si="60"/>
        <v>2537.9640000000004</v>
      </c>
      <c r="Z803" s="127" t="s">
        <v>2286</v>
      </c>
    </row>
    <row r="804" spans="3:26" s="115" customFormat="1" ht="26.25" thickTop="1" x14ac:dyDescent="0.2">
      <c r="C804" s="103">
        <v>785</v>
      </c>
      <c r="D804" s="156">
        <v>1241</v>
      </c>
      <c r="E804" s="170">
        <v>124106</v>
      </c>
      <c r="F804" s="119" t="s">
        <v>1782</v>
      </c>
      <c r="G804" s="156" t="s">
        <v>2126</v>
      </c>
      <c r="H804" s="157" t="s">
        <v>2226</v>
      </c>
      <c r="I804" s="156" t="s">
        <v>2280</v>
      </c>
      <c r="J804" s="156" t="s">
        <v>50</v>
      </c>
      <c r="K804" s="156" t="s">
        <v>1702</v>
      </c>
      <c r="L804" s="185" t="s">
        <v>51</v>
      </c>
      <c r="M804" s="156">
        <v>37</v>
      </c>
      <c r="N804" s="165">
        <v>43829</v>
      </c>
      <c r="O804" s="172" t="s">
        <v>2192</v>
      </c>
      <c r="P804" s="161">
        <v>2819.96</v>
      </c>
      <c r="Q804" s="156" t="s">
        <v>2169</v>
      </c>
      <c r="R804" s="156">
        <v>40</v>
      </c>
      <c r="S804" s="165">
        <v>43830</v>
      </c>
      <c r="T804" s="165">
        <v>43830</v>
      </c>
      <c r="U804" s="156" t="s">
        <v>2289</v>
      </c>
      <c r="V804" s="156" t="s">
        <v>2229</v>
      </c>
      <c r="W804" s="180">
        <v>0.1</v>
      </c>
      <c r="X804" s="125">
        <f t="shared" si="61"/>
        <v>23.49966666666667</v>
      </c>
      <c r="Y804" s="126">
        <f t="shared" si="60"/>
        <v>2537.9640000000004</v>
      </c>
      <c r="Z804" s="127" t="s">
        <v>2286</v>
      </c>
    </row>
    <row r="805" spans="3:26" s="115" customFormat="1" ht="26.25" thickBot="1" x14ac:dyDescent="0.25">
      <c r="C805" s="116">
        <v>786</v>
      </c>
      <c r="D805" s="156">
        <v>1241</v>
      </c>
      <c r="E805" s="170">
        <v>124106</v>
      </c>
      <c r="F805" s="119" t="s">
        <v>1782</v>
      </c>
      <c r="G805" s="156" t="s">
        <v>2126</v>
      </c>
      <c r="H805" s="157" t="s">
        <v>2290</v>
      </c>
      <c r="I805" s="156" t="s">
        <v>2280</v>
      </c>
      <c r="J805" s="156" t="s">
        <v>50</v>
      </c>
      <c r="K805" s="156" t="s">
        <v>1702</v>
      </c>
      <c r="L805" s="185" t="s">
        <v>51</v>
      </c>
      <c r="M805" s="156">
        <v>37</v>
      </c>
      <c r="N805" s="165">
        <v>43829</v>
      </c>
      <c r="O805" s="172" t="s">
        <v>2192</v>
      </c>
      <c r="P805" s="161">
        <v>33839.519999999997</v>
      </c>
      <c r="Q805" s="156" t="s">
        <v>2169</v>
      </c>
      <c r="R805" s="156">
        <v>40</v>
      </c>
      <c r="S805" s="165">
        <v>43830</v>
      </c>
      <c r="T805" s="165">
        <v>43830</v>
      </c>
      <c r="U805" s="156" t="s">
        <v>2254</v>
      </c>
      <c r="V805" s="156" t="s">
        <v>1932</v>
      </c>
      <c r="W805" s="180">
        <v>0.1</v>
      </c>
      <c r="X805" s="125">
        <f t="shared" si="61"/>
        <v>281.99599999999998</v>
      </c>
      <c r="Y805" s="126">
        <f t="shared" si="60"/>
        <v>30455.567999999999</v>
      </c>
      <c r="Z805" s="127" t="s">
        <v>2291</v>
      </c>
    </row>
    <row r="806" spans="3:26" s="115" customFormat="1" ht="26.25" thickTop="1" x14ac:dyDescent="0.2">
      <c r="C806" s="103">
        <v>787</v>
      </c>
      <c r="D806" s="156">
        <v>1241</v>
      </c>
      <c r="E806" s="170">
        <v>124106</v>
      </c>
      <c r="F806" s="119" t="s">
        <v>1782</v>
      </c>
      <c r="G806" s="156" t="s">
        <v>2126</v>
      </c>
      <c r="H806" s="157" t="s">
        <v>2292</v>
      </c>
      <c r="I806" s="156" t="s">
        <v>2280</v>
      </c>
      <c r="J806" s="156" t="s">
        <v>50</v>
      </c>
      <c r="K806" s="156" t="s">
        <v>1702</v>
      </c>
      <c r="L806" s="185" t="s">
        <v>51</v>
      </c>
      <c r="M806" s="156">
        <v>37</v>
      </c>
      <c r="N806" s="165">
        <v>43829</v>
      </c>
      <c r="O806" s="172" t="s">
        <v>2192</v>
      </c>
      <c r="P806" s="161">
        <v>11279.84</v>
      </c>
      <c r="Q806" s="156" t="s">
        <v>2169</v>
      </c>
      <c r="R806" s="156">
        <v>40</v>
      </c>
      <c r="S806" s="165">
        <v>43830</v>
      </c>
      <c r="T806" s="165">
        <v>43830</v>
      </c>
      <c r="U806" s="156" t="s">
        <v>2293</v>
      </c>
      <c r="V806" s="156" t="s">
        <v>2237</v>
      </c>
      <c r="W806" s="180">
        <v>0.1</v>
      </c>
      <c r="X806" s="125">
        <f t="shared" si="61"/>
        <v>93.998666666666679</v>
      </c>
      <c r="Y806" s="126">
        <f t="shared" si="60"/>
        <v>10151.856000000002</v>
      </c>
      <c r="Z806" s="127" t="s">
        <v>2284</v>
      </c>
    </row>
    <row r="807" spans="3:26" s="115" customFormat="1" ht="26.25" thickBot="1" x14ac:dyDescent="0.25">
      <c r="C807" s="116">
        <v>788</v>
      </c>
      <c r="D807" s="156">
        <v>1241</v>
      </c>
      <c r="E807" s="170">
        <v>124106</v>
      </c>
      <c r="F807" s="119" t="s">
        <v>1782</v>
      </c>
      <c r="G807" s="156" t="s">
        <v>2126</v>
      </c>
      <c r="H807" s="157" t="s">
        <v>2294</v>
      </c>
      <c r="I807" s="156" t="s">
        <v>2295</v>
      </c>
      <c r="J807" s="156" t="s">
        <v>50</v>
      </c>
      <c r="K807" s="156" t="s">
        <v>50</v>
      </c>
      <c r="L807" s="185" t="s">
        <v>51</v>
      </c>
      <c r="M807" s="156">
        <v>37</v>
      </c>
      <c r="N807" s="165">
        <v>43829</v>
      </c>
      <c r="O807" s="172" t="s">
        <v>2192</v>
      </c>
      <c r="P807" s="161">
        <v>2819.96</v>
      </c>
      <c r="Q807" s="156" t="s">
        <v>2169</v>
      </c>
      <c r="R807" s="156">
        <v>40</v>
      </c>
      <c r="S807" s="165">
        <v>43830</v>
      </c>
      <c r="T807" s="165">
        <v>43830</v>
      </c>
      <c r="U807" s="156" t="s">
        <v>2296</v>
      </c>
      <c r="V807" s="156" t="s">
        <v>1920</v>
      </c>
      <c r="W807" s="180">
        <v>0.1</v>
      </c>
      <c r="X807" s="125">
        <f t="shared" si="61"/>
        <v>23.49966666666667</v>
      </c>
      <c r="Y807" s="126">
        <f t="shared" si="60"/>
        <v>2537.9640000000004</v>
      </c>
      <c r="Z807" s="127" t="s">
        <v>2286</v>
      </c>
    </row>
    <row r="808" spans="3:26" s="115" customFormat="1" ht="26.25" thickTop="1" x14ac:dyDescent="0.2">
      <c r="C808" s="103">
        <v>789</v>
      </c>
      <c r="D808" s="156">
        <v>1241</v>
      </c>
      <c r="E808" s="170">
        <v>124106</v>
      </c>
      <c r="F808" s="119" t="s">
        <v>1782</v>
      </c>
      <c r="G808" s="156" t="s">
        <v>2126</v>
      </c>
      <c r="H808" s="157" t="s">
        <v>2267</v>
      </c>
      <c r="I808" s="156" t="s">
        <v>2280</v>
      </c>
      <c r="J808" s="156" t="s">
        <v>50</v>
      </c>
      <c r="K808" s="156" t="s">
        <v>1702</v>
      </c>
      <c r="L808" s="185" t="s">
        <v>51</v>
      </c>
      <c r="M808" s="156">
        <v>37</v>
      </c>
      <c r="N808" s="165">
        <v>43829</v>
      </c>
      <c r="O808" s="172" t="s">
        <v>2192</v>
      </c>
      <c r="P808" s="161">
        <v>8459.8799999999992</v>
      </c>
      <c r="Q808" s="156" t="s">
        <v>2169</v>
      </c>
      <c r="R808" s="156">
        <v>40</v>
      </c>
      <c r="S808" s="165">
        <v>43830</v>
      </c>
      <c r="T808" s="165">
        <v>43830</v>
      </c>
      <c r="U808" s="156" t="s">
        <v>2269</v>
      </c>
      <c r="V808" s="156" t="s">
        <v>2270</v>
      </c>
      <c r="W808" s="180">
        <v>0.1</v>
      </c>
      <c r="X808" s="125">
        <f t="shared" si="61"/>
        <v>70.498999999999995</v>
      </c>
      <c r="Y808" s="126">
        <f t="shared" si="60"/>
        <v>7613.8919999999998</v>
      </c>
      <c r="Z808" s="127" t="s">
        <v>2283</v>
      </c>
    </row>
    <row r="809" spans="3:26" s="115" customFormat="1" ht="26.25" thickBot="1" x14ac:dyDescent="0.25">
      <c r="C809" s="116">
        <v>790</v>
      </c>
      <c r="D809" s="156">
        <v>1241</v>
      </c>
      <c r="E809" s="170">
        <v>124106</v>
      </c>
      <c r="F809" s="119" t="s">
        <v>1782</v>
      </c>
      <c r="G809" s="156" t="s">
        <v>2126</v>
      </c>
      <c r="H809" s="157" t="s">
        <v>2104</v>
      </c>
      <c r="I809" s="156" t="s">
        <v>2295</v>
      </c>
      <c r="J809" s="156" t="s">
        <v>50</v>
      </c>
      <c r="K809" s="156" t="s">
        <v>50</v>
      </c>
      <c r="L809" s="185" t="s">
        <v>51</v>
      </c>
      <c r="M809" s="156">
        <v>37</v>
      </c>
      <c r="N809" s="165">
        <v>43829</v>
      </c>
      <c r="O809" s="172" t="s">
        <v>2192</v>
      </c>
      <c r="P809" s="161">
        <v>2819.96</v>
      </c>
      <c r="Q809" s="156" t="s">
        <v>2169</v>
      </c>
      <c r="R809" s="156">
        <v>40</v>
      </c>
      <c r="S809" s="165">
        <v>43830</v>
      </c>
      <c r="T809" s="165">
        <v>43830</v>
      </c>
      <c r="U809" s="156" t="s">
        <v>2171</v>
      </c>
      <c r="V809" s="156" t="s">
        <v>2206</v>
      </c>
      <c r="W809" s="180">
        <v>0.1</v>
      </c>
      <c r="X809" s="125">
        <f t="shared" si="61"/>
        <v>23.49966666666667</v>
      </c>
      <c r="Y809" s="126">
        <f t="shared" si="60"/>
        <v>2537.9640000000004</v>
      </c>
      <c r="Z809" s="127" t="s">
        <v>2286</v>
      </c>
    </row>
    <row r="810" spans="3:26" s="115" customFormat="1" ht="26.25" thickTop="1" x14ac:dyDescent="0.2">
      <c r="C810" s="103">
        <v>791</v>
      </c>
      <c r="D810" s="156">
        <v>1241</v>
      </c>
      <c r="E810" s="170">
        <v>124106</v>
      </c>
      <c r="F810" s="119" t="s">
        <v>1782</v>
      </c>
      <c r="G810" s="156" t="s">
        <v>2126</v>
      </c>
      <c r="H810" s="157" t="s">
        <v>2297</v>
      </c>
      <c r="I810" s="156" t="s">
        <v>2280</v>
      </c>
      <c r="J810" s="156" t="s">
        <v>50</v>
      </c>
      <c r="K810" s="156" t="s">
        <v>1702</v>
      </c>
      <c r="L810" s="185" t="s">
        <v>51</v>
      </c>
      <c r="M810" s="156">
        <v>37</v>
      </c>
      <c r="N810" s="165">
        <v>43829</v>
      </c>
      <c r="O810" s="172" t="s">
        <v>2192</v>
      </c>
      <c r="P810" s="161">
        <v>8459.8799999999992</v>
      </c>
      <c r="Q810" s="156" t="s">
        <v>2169</v>
      </c>
      <c r="R810" s="156">
        <v>40</v>
      </c>
      <c r="S810" s="165">
        <v>43830</v>
      </c>
      <c r="T810" s="165">
        <v>43830</v>
      </c>
      <c r="U810" s="156" t="s">
        <v>2201</v>
      </c>
      <c r="V810" s="156" t="s">
        <v>2202</v>
      </c>
      <c r="W810" s="180">
        <v>0.1</v>
      </c>
      <c r="X810" s="125">
        <f t="shared" si="61"/>
        <v>70.498999999999995</v>
      </c>
      <c r="Y810" s="126">
        <f t="shared" si="60"/>
        <v>7613.8919999999998</v>
      </c>
      <c r="Z810" s="127" t="s">
        <v>2283</v>
      </c>
    </row>
    <row r="811" spans="3:26" s="115" customFormat="1" ht="26.25" thickBot="1" x14ac:dyDescent="0.25">
      <c r="C811" s="116">
        <v>792</v>
      </c>
      <c r="D811" s="156">
        <v>1241</v>
      </c>
      <c r="E811" s="170">
        <v>124106</v>
      </c>
      <c r="F811" s="119" t="s">
        <v>1782</v>
      </c>
      <c r="G811" s="156" t="s">
        <v>2126</v>
      </c>
      <c r="H811" s="157" t="s">
        <v>2195</v>
      </c>
      <c r="I811" s="156" t="s">
        <v>2295</v>
      </c>
      <c r="J811" s="156" t="s">
        <v>50</v>
      </c>
      <c r="K811" s="156" t="s">
        <v>50</v>
      </c>
      <c r="L811" s="185" t="s">
        <v>51</v>
      </c>
      <c r="M811" s="156">
        <v>37</v>
      </c>
      <c r="N811" s="165">
        <v>43829</v>
      </c>
      <c r="O811" s="172" t="s">
        <v>2192</v>
      </c>
      <c r="P811" s="161">
        <v>2819.96</v>
      </c>
      <c r="Q811" s="156" t="s">
        <v>2169</v>
      </c>
      <c r="R811" s="156">
        <v>40</v>
      </c>
      <c r="S811" s="165">
        <v>43830</v>
      </c>
      <c r="T811" s="165">
        <v>43830</v>
      </c>
      <c r="U811" s="156" t="s">
        <v>2197</v>
      </c>
      <c r="V811" s="156" t="s">
        <v>2198</v>
      </c>
      <c r="W811" s="180">
        <v>0.1</v>
      </c>
      <c r="X811" s="125">
        <f t="shared" si="61"/>
        <v>23.49966666666667</v>
      </c>
      <c r="Y811" s="126">
        <f t="shared" si="60"/>
        <v>2537.9640000000004</v>
      </c>
      <c r="Z811" s="127" t="s">
        <v>2286</v>
      </c>
    </row>
    <row r="812" spans="3:26" s="115" customFormat="1" ht="26.25" thickTop="1" x14ac:dyDescent="0.2">
      <c r="C812" s="103">
        <v>793</v>
      </c>
      <c r="D812" s="156">
        <v>1241</v>
      </c>
      <c r="E812" s="170">
        <v>124106</v>
      </c>
      <c r="F812" s="119" t="s">
        <v>1782</v>
      </c>
      <c r="G812" s="156" t="s">
        <v>2126</v>
      </c>
      <c r="H812" s="157" t="s">
        <v>2259</v>
      </c>
      <c r="I812" s="156" t="s">
        <v>2280</v>
      </c>
      <c r="J812" s="156" t="s">
        <v>50</v>
      </c>
      <c r="K812" s="156" t="s">
        <v>1702</v>
      </c>
      <c r="L812" s="185" t="s">
        <v>51</v>
      </c>
      <c r="M812" s="156">
        <v>37</v>
      </c>
      <c r="N812" s="165">
        <v>43829</v>
      </c>
      <c r="O812" s="172" t="s">
        <v>2192</v>
      </c>
      <c r="P812" s="161">
        <v>5639.92</v>
      </c>
      <c r="Q812" s="156" t="s">
        <v>2169</v>
      </c>
      <c r="R812" s="156">
        <v>40</v>
      </c>
      <c r="S812" s="165">
        <v>43830</v>
      </c>
      <c r="T812" s="165">
        <v>43830</v>
      </c>
      <c r="U812" s="156" t="s">
        <v>2261</v>
      </c>
      <c r="V812" s="156" t="s">
        <v>2262</v>
      </c>
      <c r="W812" s="180">
        <v>0.1</v>
      </c>
      <c r="X812" s="125">
        <f t="shared" si="61"/>
        <v>46.99933333333334</v>
      </c>
      <c r="Y812" s="126">
        <f t="shared" si="60"/>
        <v>5075.9280000000008</v>
      </c>
      <c r="Z812" s="127" t="s">
        <v>2281</v>
      </c>
    </row>
    <row r="813" spans="3:26" s="115" customFormat="1" ht="26.25" thickBot="1" x14ac:dyDescent="0.25">
      <c r="C813" s="116">
        <v>794</v>
      </c>
      <c r="D813" s="156">
        <v>1241</v>
      </c>
      <c r="E813" s="170">
        <v>124106</v>
      </c>
      <c r="F813" s="119" t="s">
        <v>1782</v>
      </c>
      <c r="G813" s="156" t="s">
        <v>2126</v>
      </c>
      <c r="H813" s="157" t="s">
        <v>2275</v>
      </c>
      <c r="I813" s="156" t="s">
        <v>2295</v>
      </c>
      <c r="J813" s="156" t="s">
        <v>50</v>
      </c>
      <c r="K813" s="156" t="s">
        <v>50</v>
      </c>
      <c r="L813" s="185" t="s">
        <v>51</v>
      </c>
      <c r="M813" s="156">
        <v>37</v>
      </c>
      <c r="N813" s="165">
        <v>43829</v>
      </c>
      <c r="O813" s="172" t="s">
        <v>2192</v>
      </c>
      <c r="P813" s="161">
        <v>2819.96</v>
      </c>
      <c r="Q813" s="156" t="s">
        <v>2169</v>
      </c>
      <c r="R813" s="156">
        <v>40</v>
      </c>
      <c r="S813" s="165">
        <v>43830</v>
      </c>
      <c r="T813" s="165">
        <v>43830</v>
      </c>
      <c r="U813" s="156" t="s">
        <v>2277</v>
      </c>
      <c r="V813" s="156" t="s">
        <v>2278</v>
      </c>
      <c r="W813" s="180">
        <v>0.1</v>
      </c>
      <c r="X813" s="125">
        <f t="shared" si="61"/>
        <v>23.49966666666667</v>
      </c>
      <c r="Y813" s="126">
        <f t="shared" si="60"/>
        <v>2537.9640000000004</v>
      </c>
      <c r="Z813" s="127" t="s">
        <v>2286</v>
      </c>
    </row>
    <row r="814" spans="3:26" s="115" customFormat="1" ht="26.25" thickTop="1" x14ac:dyDescent="0.2">
      <c r="C814" s="103">
        <v>795</v>
      </c>
      <c r="D814" s="156">
        <v>1241</v>
      </c>
      <c r="E814" s="170">
        <v>124106</v>
      </c>
      <c r="F814" s="119" t="s">
        <v>1782</v>
      </c>
      <c r="G814" s="156" t="s">
        <v>2126</v>
      </c>
      <c r="H814" s="157" t="s">
        <v>2215</v>
      </c>
      <c r="I814" s="156" t="s">
        <v>2280</v>
      </c>
      <c r="J814" s="156" t="s">
        <v>50</v>
      </c>
      <c r="K814" s="156" t="s">
        <v>1702</v>
      </c>
      <c r="L814" s="185" t="s">
        <v>51</v>
      </c>
      <c r="M814" s="156">
        <v>37</v>
      </c>
      <c r="N814" s="165">
        <v>43829</v>
      </c>
      <c r="O814" s="172" t="s">
        <v>2192</v>
      </c>
      <c r="P814" s="161">
        <v>14099.8</v>
      </c>
      <c r="Q814" s="156" t="s">
        <v>2169</v>
      </c>
      <c r="R814" s="156">
        <v>40</v>
      </c>
      <c r="S814" s="165">
        <v>43830</v>
      </c>
      <c r="T814" s="165">
        <v>43830</v>
      </c>
      <c r="U814" s="156" t="s">
        <v>2217</v>
      </c>
      <c r="V814" s="156" t="s">
        <v>2218</v>
      </c>
      <c r="W814" s="180">
        <v>0.1</v>
      </c>
      <c r="X814" s="125">
        <f t="shared" si="61"/>
        <v>117.49833333333333</v>
      </c>
      <c r="Y814" s="126">
        <f t="shared" si="60"/>
        <v>12689.82</v>
      </c>
      <c r="Z814" s="127" t="s">
        <v>2298</v>
      </c>
    </row>
    <row r="815" spans="3:26" s="115" customFormat="1" ht="26.25" thickBot="1" x14ac:dyDescent="0.25">
      <c r="C815" s="116">
        <v>796</v>
      </c>
      <c r="D815" s="156">
        <v>1241</v>
      </c>
      <c r="E815" s="170">
        <v>124106</v>
      </c>
      <c r="F815" s="119" t="s">
        <v>1782</v>
      </c>
      <c r="G815" s="156" t="s">
        <v>2126</v>
      </c>
      <c r="H815" s="157" t="s">
        <v>2188</v>
      </c>
      <c r="I815" s="156" t="s">
        <v>2295</v>
      </c>
      <c r="J815" s="156" t="s">
        <v>50</v>
      </c>
      <c r="K815" s="156" t="s">
        <v>50</v>
      </c>
      <c r="L815" s="185" t="s">
        <v>51</v>
      </c>
      <c r="M815" s="156">
        <v>37</v>
      </c>
      <c r="N815" s="165">
        <v>43829</v>
      </c>
      <c r="O815" s="172" t="s">
        <v>2192</v>
      </c>
      <c r="P815" s="161">
        <v>5639.92</v>
      </c>
      <c r="Q815" s="156" t="s">
        <v>2169</v>
      </c>
      <c r="R815" s="156">
        <v>40</v>
      </c>
      <c r="S815" s="165">
        <v>43830</v>
      </c>
      <c r="T815" s="165">
        <v>43830</v>
      </c>
      <c r="U815" s="156" t="s">
        <v>2193</v>
      </c>
      <c r="V815" s="156" t="s">
        <v>2194</v>
      </c>
      <c r="W815" s="180">
        <v>0.1</v>
      </c>
      <c r="X815" s="125">
        <f t="shared" si="61"/>
        <v>46.99933333333334</v>
      </c>
      <c r="Y815" s="126">
        <f t="shared" si="60"/>
        <v>5075.9280000000008</v>
      </c>
      <c r="Z815" s="127" t="s">
        <v>2281</v>
      </c>
    </row>
    <row r="816" spans="3:26" s="115" customFormat="1" ht="26.25" thickTop="1" x14ac:dyDescent="0.2">
      <c r="C816" s="103">
        <v>797</v>
      </c>
      <c r="D816" s="156">
        <v>1241</v>
      </c>
      <c r="E816" s="170">
        <v>124106</v>
      </c>
      <c r="F816" s="119" t="s">
        <v>1782</v>
      </c>
      <c r="G816" s="156" t="s">
        <v>2126</v>
      </c>
      <c r="H816" s="157" t="s">
        <v>2230</v>
      </c>
      <c r="I816" s="156" t="s">
        <v>2280</v>
      </c>
      <c r="J816" s="156" t="s">
        <v>50</v>
      </c>
      <c r="K816" s="156" t="s">
        <v>1702</v>
      </c>
      <c r="L816" s="185" t="s">
        <v>51</v>
      </c>
      <c r="M816" s="156">
        <v>37</v>
      </c>
      <c r="N816" s="165">
        <v>43829</v>
      </c>
      <c r="O816" s="172" t="s">
        <v>2192</v>
      </c>
      <c r="P816" s="161">
        <v>8459.8799999999992</v>
      </c>
      <c r="Q816" s="156" t="s">
        <v>2169</v>
      </c>
      <c r="R816" s="156">
        <v>40</v>
      </c>
      <c r="S816" s="165">
        <v>43830</v>
      </c>
      <c r="T816" s="165">
        <v>43830</v>
      </c>
      <c r="U816" s="156" t="s">
        <v>2299</v>
      </c>
      <c r="V816" s="156" t="s">
        <v>2233</v>
      </c>
      <c r="W816" s="180">
        <v>0.1</v>
      </c>
      <c r="X816" s="125">
        <f t="shared" si="61"/>
        <v>70.498999999999995</v>
      </c>
      <c r="Y816" s="126">
        <f t="shared" si="60"/>
        <v>7613.8919999999998</v>
      </c>
      <c r="Z816" s="127" t="s">
        <v>2283</v>
      </c>
    </row>
    <row r="817" spans="3:27" s="115" customFormat="1" ht="26.25" thickBot="1" x14ac:dyDescent="0.25">
      <c r="C817" s="116">
        <v>798</v>
      </c>
      <c r="D817" s="156">
        <v>1241</v>
      </c>
      <c r="E817" s="170">
        <v>124106</v>
      </c>
      <c r="F817" s="119" t="s">
        <v>1782</v>
      </c>
      <c r="G817" s="156" t="s">
        <v>2126</v>
      </c>
      <c r="H817" s="157" t="s">
        <v>2300</v>
      </c>
      <c r="I817" s="156" t="s">
        <v>2295</v>
      </c>
      <c r="J817" s="156" t="s">
        <v>50</v>
      </c>
      <c r="K817" s="156" t="s">
        <v>50</v>
      </c>
      <c r="L817" s="185" t="s">
        <v>51</v>
      </c>
      <c r="M817" s="156">
        <v>37</v>
      </c>
      <c r="N817" s="165">
        <v>43829</v>
      </c>
      <c r="O817" s="172" t="s">
        <v>2192</v>
      </c>
      <c r="P817" s="161">
        <v>5639.92</v>
      </c>
      <c r="Q817" s="156" t="s">
        <v>2169</v>
      </c>
      <c r="R817" s="156">
        <v>40</v>
      </c>
      <c r="S817" s="165">
        <v>43830</v>
      </c>
      <c r="T817" s="165">
        <v>43830</v>
      </c>
      <c r="U817" s="156" t="s">
        <v>2301</v>
      </c>
      <c r="V817" s="156" t="s">
        <v>2241</v>
      </c>
      <c r="W817" s="180">
        <v>0.1</v>
      </c>
      <c r="X817" s="125">
        <f t="shared" si="61"/>
        <v>46.99933333333334</v>
      </c>
      <c r="Y817" s="126">
        <f t="shared" si="60"/>
        <v>5075.9280000000008</v>
      </c>
      <c r="Z817" s="127" t="s">
        <v>2281</v>
      </c>
    </row>
    <row r="818" spans="3:27" s="115" customFormat="1" ht="26.25" thickTop="1" x14ac:dyDescent="0.2">
      <c r="C818" s="103">
        <v>799</v>
      </c>
      <c r="D818" s="156">
        <v>1241</v>
      </c>
      <c r="E818" s="170">
        <v>124106</v>
      </c>
      <c r="F818" s="119" t="s">
        <v>1782</v>
      </c>
      <c r="G818" s="156" t="s">
        <v>2126</v>
      </c>
      <c r="H818" s="157" t="s">
        <v>2075</v>
      </c>
      <c r="I818" s="156" t="s">
        <v>2280</v>
      </c>
      <c r="J818" s="156" t="s">
        <v>50</v>
      </c>
      <c r="K818" s="156" t="s">
        <v>1702</v>
      </c>
      <c r="L818" s="185" t="s">
        <v>51</v>
      </c>
      <c r="M818" s="156">
        <v>37</v>
      </c>
      <c r="N818" s="165">
        <v>43829</v>
      </c>
      <c r="O818" s="172" t="s">
        <v>2192</v>
      </c>
      <c r="P818" s="161">
        <v>16919.759999999998</v>
      </c>
      <c r="Q818" s="156" t="s">
        <v>2169</v>
      </c>
      <c r="R818" s="156">
        <v>40</v>
      </c>
      <c r="S818" s="165">
        <v>43830</v>
      </c>
      <c r="T818" s="165">
        <v>43830</v>
      </c>
      <c r="U818" s="156" t="s">
        <v>2302</v>
      </c>
      <c r="V818" s="156" t="s">
        <v>2303</v>
      </c>
      <c r="W818" s="180">
        <v>0.1</v>
      </c>
      <c r="X818" s="125">
        <f t="shared" si="61"/>
        <v>140.99799999999999</v>
      </c>
      <c r="Y818" s="126">
        <f t="shared" si="60"/>
        <v>15227.784</v>
      </c>
      <c r="Z818" s="127" t="s">
        <v>2304</v>
      </c>
    </row>
    <row r="819" spans="3:27" s="115" customFormat="1" ht="26.25" thickBot="1" x14ac:dyDescent="0.25">
      <c r="C819" s="116">
        <v>800</v>
      </c>
      <c r="D819" s="156">
        <v>1241</v>
      </c>
      <c r="E819" s="170">
        <v>124106</v>
      </c>
      <c r="F819" s="119" t="s">
        <v>1782</v>
      </c>
      <c r="G819" s="156" t="s">
        <v>2126</v>
      </c>
      <c r="H819" s="157" t="s">
        <v>2271</v>
      </c>
      <c r="I819" s="156" t="s">
        <v>2295</v>
      </c>
      <c r="J819" s="156" t="s">
        <v>50</v>
      </c>
      <c r="K819" s="156" t="s">
        <v>50</v>
      </c>
      <c r="L819" s="185" t="s">
        <v>51</v>
      </c>
      <c r="M819" s="156">
        <v>37</v>
      </c>
      <c r="N819" s="165">
        <v>43829</v>
      </c>
      <c r="O819" s="172" t="s">
        <v>2192</v>
      </c>
      <c r="P819" s="161">
        <v>8459.8799999999992</v>
      </c>
      <c r="Q819" s="156" t="s">
        <v>2169</v>
      </c>
      <c r="R819" s="156">
        <v>40</v>
      </c>
      <c r="S819" s="165">
        <v>43830</v>
      </c>
      <c r="T819" s="165">
        <v>43830</v>
      </c>
      <c r="U819" s="156" t="s">
        <v>2273</v>
      </c>
      <c r="V819" s="156" t="s">
        <v>2237</v>
      </c>
      <c r="W819" s="180">
        <v>0.1</v>
      </c>
      <c r="X819" s="125">
        <f t="shared" si="61"/>
        <v>70.498999999999995</v>
      </c>
      <c r="Y819" s="126">
        <f t="shared" si="60"/>
        <v>7613.8919999999998</v>
      </c>
      <c r="Z819" s="127" t="s">
        <v>2283</v>
      </c>
    </row>
    <row r="820" spans="3:27" s="115" customFormat="1" ht="39" thickTop="1" x14ac:dyDescent="0.2">
      <c r="C820" s="103">
        <v>801</v>
      </c>
      <c r="D820" s="156">
        <v>1241</v>
      </c>
      <c r="E820" s="170">
        <v>124106</v>
      </c>
      <c r="F820" s="119" t="s">
        <v>1782</v>
      </c>
      <c r="G820" s="156" t="s">
        <v>2126</v>
      </c>
      <c r="H820" s="157" t="s">
        <v>2065</v>
      </c>
      <c r="I820" s="156" t="s">
        <v>2280</v>
      </c>
      <c r="J820" s="156" t="s">
        <v>50</v>
      </c>
      <c r="K820" s="156" t="s">
        <v>1702</v>
      </c>
      <c r="L820" s="185" t="s">
        <v>51</v>
      </c>
      <c r="M820" s="156">
        <v>37</v>
      </c>
      <c r="N820" s="165">
        <v>43829</v>
      </c>
      <c r="O820" s="172" t="s">
        <v>2192</v>
      </c>
      <c r="P820" s="161">
        <v>28199.599999999999</v>
      </c>
      <c r="Q820" s="156" t="s">
        <v>2169</v>
      </c>
      <c r="R820" s="156">
        <v>40</v>
      </c>
      <c r="S820" s="165">
        <v>43830</v>
      </c>
      <c r="T820" s="165">
        <v>43830</v>
      </c>
      <c r="U820" s="156" t="s">
        <v>2220</v>
      </c>
      <c r="V820" s="156" t="s">
        <v>2221</v>
      </c>
      <c r="W820" s="180">
        <v>0.1</v>
      </c>
      <c r="X820" s="125">
        <f t="shared" si="61"/>
        <v>234.99666666666667</v>
      </c>
      <c r="Y820" s="126">
        <f t="shared" si="60"/>
        <v>25379.64</v>
      </c>
      <c r="Z820" s="127" t="s">
        <v>2305</v>
      </c>
    </row>
    <row r="821" spans="3:27" s="115" customFormat="1" ht="26.25" thickBot="1" x14ac:dyDescent="0.25">
      <c r="C821" s="116">
        <v>802</v>
      </c>
      <c r="D821" s="156">
        <v>1241</v>
      </c>
      <c r="E821" s="170">
        <v>124106</v>
      </c>
      <c r="F821" s="119" t="s">
        <v>1782</v>
      </c>
      <c r="G821" s="156" t="s">
        <v>2126</v>
      </c>
      <c r="H821" s="157" t="s">
        <v>1911</v>
      </c>
      <c r="I821" s="156" t="s">
        <v>2295</v>
      </c>
      <c r="J821" s="156" t="s">
        <v>50</v>
      </c>
      <c r="K821" s="156" t="s">
        <v>50</v>
      </c>
      <c r="L821" s="185" t="s">
        <v>51</v>
      </c>
      <c r="M821" s="156">
        <v>37</v>
      </c>
      <c r="N821" s="165">
        <v>43829</v>
      </c>
      <c r="O821" s="172" t="s">
        <v>2192</v>
      </c>
      <c r="P821" s="161">
        <v>2819.96</v>
      </c>
      <c r="Q821" s="156" t="s">
        <v>2169</v>
      </c>
      <c r="R821" s="156">
        <v>40</v>
      </c>
      <c r="S821" s="165">
        <v>43830</v>
      </c>
      <c r="T821" s="165">
        <v>43830</v>
      </c>
      <c r="U821" s="156" t="s">
        <v>2213</v>
      </c>
      <c r="V821" s="156" t="s">
        <v>2214</v>
      </c>
      <c r="W821" s="180">
        <v>0.1</v>
      </c>
      <c r="X821" s="125">
        <f t="shared" si="61"/>
        <v>23.49966666666667</v>
      </c>
      <c r="Y821" s="126">
        <f t="shared" si="60"/>
        <v>2537.9640000000004</v>
      </c>
      <c r="Z821" s="127" t="s">
        <v>2286</v>
      </c>
    </row>
    <row r="822" spans="3:27" s="115" customFormat="1" ht="39" thickTop="1" x14ac:dyDescent="0.2">
      <c r="C822" s="103">
        <v>803</v>
      </c>
      <c r="D822" s="156">
        <v>1246</v>
      </c>
      <c r="E822" s="170">
        <v>124602</v>
      </c>
      <c r="F822" s="119" t="s">
        <v>2102</v>
      </c>
      <c r="G822" s="156" t="s">
        <v>2126</v>
      </c>
      <c r="H822" s="157" t="s">
        <v>2104</v>
      </c>
      <c r="I822" s="156" t="s">
        <v>2306</v>
      </c>
      <c r="J822" s="156" t="s">
        <v>2106</v>
      </c>
      <c r="K822" s="156" t="s">
        <v>2307</v>
      </c>
      <c r="L822" s="185" t="s">
        <v>51</v>
      </c>
      <c r="M822" s="156">
        <v>101</v>
      </c>
      <c r="N822" s="165">
        <v>43826</v>
      </c>
      <c r="O822" s="172" t="s">
        <v>2078</v>
      </c>
      <c r="P822" s="161">
        <v>17000.009999999998</v>
      </c>
      <c r="Q822" s="156" t="s">
        <v>2169</v>
      </c>
      <c r="R822" s="156">
        <v>27</v>
      </c>
      <c r="S822" s="165">
        <v>43830</v>
      </c>
      <c r="T822" s="165">
        <v>43830</v>
      </c>
      <c r="U822" s="156" t="s">
        <v>2171</v>
      </c>
      <c r="V822" s="156" t="s">
        <v>2206</v>
      </c>
      <c r="W822" s="180">
        <v>0.1</v>
      </c>
      <c r="X822" s="125">
        <f t="shared" si="61"/>
        <v>141.66675000000001</v>
      </c>
      <c r="Y822" s="126">
        <f t="shared" si="60"/>
        <v>15300.009</v>
      </c>
      <c r="Z822" s="127"/>
    </row>
    <row r="823" spans="3:27" s="115" customFormat="1" ht="39" thickBot="1" x14ac:dyDescent="0.25">
      <c r="C823" s="116">
        <v>804</v>
      </c>
      <c r="D823" s="156">
        <v>1246</v>
      </c>
      <c r="E823" s="170">
        <v>124602</v>
      </c>
      <c r="F823" s="119" t="s">
        <v>2102</v>
      </c>
      <c r="G823" s="156" t="s">
        <v>2126</v>
      </c>
      <c r="H823" s="157" t="s">
        <v>2104</v>
      </c>
      <c r="I823" s="156" t="s">
        <v>2306</v>
      </c>
      <c r="J823" s="156" t="s">
        <v>2106</v>
      </c>
      <c r="K823" s="156" t="s">
        <v>2307</v>
      </c>
      <c r="L823" s="185" t="s">
        <v>51</v>
      </c>
      <c r="M823" s="156">
        <v>101</v>
      </c>
      <c r="N823" s="165">
        <v>43826</v>
      </c>
      <c r="O823" s="172" t="s">
        <v>2078</v>
      </c>
      <c r="P823" s="161">
        <v>17000.009999999998</v>
      </c>
      <c r="Q823" s="156" t="s">
        <v>2169</v>
      </c>
      <c r="R823" s="156">
        <v>27</v>
      </c>
      <c r="S823" s="165">
        <v>43830</v>
      </c>
      <c r="T823" s="165">
        <v>43830</v>
      </c>
      <c r="U823" s="156" t="s">
        <v>2171</v>
      </c>
      <c r="V823" s="156" t="s">
        <v>2206</v>
      </c>
      <c r="W823" s="180">
        <v>0.1</v>
      </c>
      <c r="X823" s="125">
        <f t="shared" si="61"/>
        <v>141.66675000000001</v>
      </c>
      <c r="Y823" s="126">
        <f t="shared" si="60"/>
        <v>15300.009</v>
      </c>
      <c r="Z823" s="127"/>
    </row>
    <row r="824" spans="3:27" s="115" customFormat="1" ht="39.75" thickTop="1" thickBot="1" x14ac:dyDescent="0.25">
      <c r="C824" s="103">
        <v>805</v>
      </c>
      <c r="D824" s="156">
        <v>1246</v>
      </c>
      <c r="E824" s="170">
        <v>124602</v>
      </c>
      <c r="F824" s="119" t="s">
        <v>2102</v>
      </c>
      <c r="G824" s="156" t="s">
        <v>2126</v>
      </c>
      <c r="H824" s="157" t="s">
        <v>2104</v>
      </c>
      <c r="I824" s="156" t="s">
        <v>2306</v>
      </c>
      <c r="J824" s="156" t="s">
        <v>2106</v>
      </c>
      <c r="K824" s="156" t="s">
        <v>2307</v>
      </c>
      <c r="L824" s="185" t="s">
        <v>51</v>
      </c>
      <c r="M824" s="156">
        <v>101</v>
      </c>
      <c r="N824" s="165">
        <v>43826</v>
      </c>
      <c r="O824" s="172" t="s">
        <v>2078</v>
      </c>
      <c r="P824" s="161">
        <v>17000.009999999998</v>
      </c>
      <c r="Q824" s="156" t="s">
        <v>2169</v>
      </c>
      <c r="R824" s="156">
        <v>27</v>
      </c>
      <c r="S824" s="165">
        <v>43830</v>
      </c>
      <c r="T824" s="165">
        <v>43830</v>
      </c>
      <c r="U824" s="156" t="s">
        <v>2171</v>
      </c>
      <c r="V824" s="156" t="s">
        <v>2206</v>
      </c>
      <c r="W824" s="180">
        <v>0.1</v>
      </c>
      <c r="X824" s="125">
        <f t="shared" si="61"/>
        <v>141.66675000000001</v>
      </c>
      <c r="Y824" s="126">
        <f t="shared" si="60"/>
        <v>15300.009</v>
      </c>
      <c r="Z824" s="127"/>
    </row>
    <row r="825" spans="3:27" s="48" customFormat="1" ht="52.5" thickTop="1" thickBot="1" x14ac:dyDescent="0.25">
      <c r="C825" s="103">
        <v>806</v>
      </c>
      <c r="D825" s="156">
        <v>1246</v>
      </c>
      <c r="E825" s="170">
        <v>124602</v>
      </c>
      <c r="F825" s="119" t="s">
        <v>2102</v>
      </c>
      <c r="G825" s="156" t="s">
        <v>2126</v>
      </c>
      <c r="H825" s="157" t="s">
        <v>2104</v>
      </c>
      <c r="I825" s="156" t="s">
        <v>2308</v>
      </c>
      <c r="J825" s="156" t="s">
        <v>2309</v>
      </c>
      <c r="K825" s="156" t="s">
        <v>2310</v>
      </c>
      <c r="L825" s="185" t="s">
        <v>51</v>
      </c>
      <c r="M825" s="156">
        <v>3429</v>
      </c>
      <c r="N825" s="165">
        <v>43826</v>
      </c>
      <c r="O825" s="172" t="s">
        <v>2311</v>
      </c>
      <c r="P825" s="161">
        <v>3385</v>
      </c>
      <c r="Q825" s="156" t="s">
        <v>2117</v>
      </c>
      <c r="R825" s="156">
        <v>43</v>
      </c>
      <c r="S825" s="165">
        <v>43830</v>
      </c>
      <c r="T825" s="165">
        <v>43830</v>
      </c>
      <c r="U825" s="156" t="s">
        <v>2171</v>
      </c>
      <c r="V825" s="156" t="s">
        <v>2206</v>
      </c>
      <c r="W825" s="180">
        <v>0.1</v>
      </c>
      <c r="X825" s="125">
        <f t="shared" si="61"/>
        <v>28.208333333333332</v>
      </c>
      <c r="Y825" s="126">
        <f>+P825*0.2*4.5</f>
        <v>3046.5</v>
      </c>
      <c r="Z825" s="127"/>
    </row>
    <row r="826" spans="3:27" s="48" customFormat="1" ht="14.25" thickTop="1" thickBot="1" x14ac:dyDescent="0.25">
      <c r="C826" s="196"/>
      <c r="D826" s="197"/>
      <c r="E826" s="197"/>
      <c r="F826" s="197"/>
      <c r="G826" s="197"/>
      <c r="H826" s="197"/>
      <c r="I826" s="197"/>
      <c r="J826" s="197"/>
      <c r="K826" s="197"/>
      <c r="L826" s="197"/>
      <c r="M826" s="197"/>
      <c r="N826" s="197"/>
      <c r="O826" s="197"/>
      <c r="P826" s="198">
        <f>SUM(P20:P825)</f>
        <v>30757334.798400015</v>
      </c>
      <c r="Q826" s="199"/>
      <c r="R826" s="200"/>
      <c r="S826" s="201"/>
      <c r="T826" s="201"/>
      <c r="U826" s="201"/>
      <c r="V826" s="201"/>
      <c r="W826" s="201"/>
      <c r="X826" s="201"/>
      <c r="Y826" s="201"/>
      <c r="Z826" s="202"/>
      <c r="AA826" s="203"/>
    </row>
    <row r="827" spans="3:27" s="48" customFormat="1" ht="13.5" thickTop="1" x14ac:dyDescent="0.2">
      <c r="C827" s="47"/>
      <c r="D827" s="47"/>
      <c r="E827" s="204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205"/>
      <c r="R827" s="47"/>
      <c r="S827" s="47"/>
      <c r="T827" s="47"/>
      <c r="U827" s="47"/>
      <c r="V827" s="47"/>
      <c r="W827" s="47"/>
      <c r="X827" s="47"/>
      <c r="Y827" s="47"/>
      <c r="Z827" s="47"/>
    </row>
    <row r="828" spans="3:27" s="48" customFormat="1" x14ac:dyDescent="0.2">
      <c r="C828" s="47"/>
      <c r="D828" s="47"/>
      <c r="E828" s="204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205"/>
      <c r="R828" s="47"/>
      <c r="S828" s="47"/>
      <c r="T828" s="47"/>
      <c r="U828" s="47"/>
      <c r="V828" s="47"/>
      <c r="W828" s="47"/>
      <c r="X828" s="47"/>
      <c r="Y828" s="47"/>
      <c r="Z828" s="47"/>
    </row>
    <row r="829" spans="3:27" s="48" customFormat="1" x14ac:dyDescent="0.2">
      <c r="C829" s="47"/>
      <c r="D829" s="47"/>
      <c r="E829" s="204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205"/>
      <c r="R829" s="47"/>
      <c r="S829" s="47"/>
      <c r="T829" s="47"/>
      <c r="U829" s="47"/>
      <c r="V829" s="47"/>
      <c r="W829" s="47"/>
      <c r="X829" s="47"/>
      <c r="Y829" s="47"/>
      <c r="Z829" s="47"/>
    </row>
    <row r="830" spans="3:27" s="48" customFormat="1" x14ac:dyDescent="0.2">
      <c r="C830" s="47"/>
      <c r="D830" s="47"/>
      <c r="E830" s="204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205"/>
      <c r="R830" s="47"/>
      <c r="S830" s="47"/>
      <c r="T830" s="47"/>
      <c r="U830" s="47"/>
      <c r="V830" s="47"/>
      <c r="W830" s="47"/>
      <c r="X830" s="47"/>
      <c r="Y830" s="47"/>
      <c r="Z830" s="47"/>
    </row>
    <row r="831" spans="3:27" s="48" customFormat="1" x14ac:dyDescent="0.2">
      <c r="C831" s="206"/>
      <c r="D831" s="206"/>
      <c r="E831" s="8"/>
      <c r="F831" s="206"/>
      <c r="G831" s="206"/>
      <c r="H831" s="206"/>
      <c r="I831" s="206"/>
      <c r="J831" s="206"/>
      <c r="K831" s="206"/>
      <c r="L831" s="206"/>
      <c r="M831" s="206"/>
      <c r="N831" s="206"/>
      <c r="O831" s="206"/>
      <c r="P831" s="206"/>
      <c r="Q831" s="206"/>
      <c r="R831" s="206"/>
      <c r="S831" s="206"/>
      <c r="T831" s="206"/>
      <c r="U831" s="206"/>
      <c r="V831" s="206"/>
      <c r="W831" s="206"/>
      <c r="X831" s="206"/>
      <c r="Y831" s="206"/>
      <c r="Z831" s="206"/>
    </row>
    <row r="832" spans="3:27" s="48" customFormat="1" x14ac:dyDescent="0.2">
      <c r="C832" s="47"/>
      <c r="D832" s="47"/>
      <c r="E832" s="204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205"/>
      <c r="R832" s="47"/>
      <c r="S832" s="47"/>
      <c r="T832" s="47"/>
      <c r="U832" s="47"/>
      <c r="V832" s="47"/>
      <c r="W832" s="47"/>
      <c r="X832" s="47"/>
      <c r="Y832" s="47"/>
      <c r="Z832" s="47"/>
    </row>
    <row r="833" spans="3:26" s="48" customFormat="1" x14ac:dyDescent="0.2">
      <c r="C833" s="47"/>
      <c r="D833" s="47"/>
      <c r="E833" s="204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205"/>
      <c r="R833" s="47"/>
      <c r="S833" s="47"/>
      <c r="T833" s="47"/>
      <c r="U833" s="47"/>
      <c r="V833" s="47"/>
      <c r="W833" s="47"/>
      <c r="X833" s="47"/>
      <c r="Y833" s="47"/>
      <c r="Z833" s="47"/>
    </row>
    <row r="834" spans="3:26" s="48" customFormat="1" x14ac:dyDescent="0.2">
      <c r="C834" s="47"/>
      <c r="D834" s="47"/>
      <c r="E834" s="204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205"/>
      <c r="R834" s="47"/>
      <c r="S834" s="47"/>
      <c r="T834" s="47"/>
      <c r="U834" s="47"/>
      <c r="V834" s="47"/>
      <c r="W834" s="47"/>
      <c r="X834" s="47"/>
      <c r="Y834" s="47"/>
      <c r="Z834" s="47"/>
    </row>
    <row r="835" spans="3:26" s="48" customFormat="1" x14ac:dyDescent="0.2">
      <c r="C835" s="47"/>
      <c r="D835" s="47"/>
      <c r="E835" s="204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205"/>
      <c r="R835" s="47"/>
      <c r="S835" s="47"/>
      <c r="T835" s="47"/>
      <c r="U835" s="47"/>
      <c r="V835" s="47"/>
      <c r="W835" s="47"/>
      <c r="X835" s="47"/>
      <c r="Y835" s="47"/>
      <c r="Z835" s="47"/>
    </row>
    <row r="836" spans="3:26" s="48" customFormat="1" x14ac:dyDescent="0.2">
      <c r="C836" s="206"/>
      <c r="D836" s="206"/>
      <c r="E836" s="8"/>
      <c r="F836" s="206"/>
      <c r="G836" s="206"/>
      <c r="H836" s="206"/>
      <c r="I836" s="206"/>
      <c r="J836" s="206"/>
      <c r="K836" s="206"/>
      <c r="L836" s="206"/>
      <c r="M836" s="206"/>
      <c r="N836" s="206"/>
      <c r="O836" s="206"/>
      <c r="P836" s="206"/>
      <c r="Q836" s="206"/>
      <c r="R836" s="206"/>
      <c r="S836" s="206"/>
      <c r="T836" s="206"/>
      <c r="U836" s="206"/>
      <c r="V836" s="206"/>
      <c r="W836" s="206"/>
      <c r="X836" s="206"/>
      <c r="Y836" s="206"/>
      <c r="Z836" s="206"/>
    </row>
    <row r="837" spans="3:26" s="48" customFormat="1" x14ac:dyDescent="0.2">
      <c r="C837" s="206"/>
      <c r="D837" s="206"/>
      <c r="E837" s="8"/>
      <c r="F837" s="206"/>
      <c r="G837" s="206"/>
      <c r="H837" s="206"/>
      <c r="I837" s="206"/>
      <c r="J837" s="206"/>
      <c r="K837" s="206"/>
      <c r="L837" s="206"/>
      <c r="M837" s="206"/>
      <c r="N837" s="206"/>
      <c r="O837" s="206"/>
      <c r="P837" s="206"/>
      <c r="Q837" s="206"/>
      <c r="R837" s="206"/>
      <c r="S837" s="206"/>
      <c r="T837" s="206"/>
      <c r="U837" s="206"/>
      <c r="V837" s="206"/>
      <c r="W837" s="206"/>
      <c r="X837" s="206"/>
      <c r="Y837" s="206"/>
      <c r="Z837" s="206"/>
    </row>
    <row r="838" spans="3:26" s="48" customFormat="1" x14ac:dyDescent="0.2">
      <c r="C838" s="206"/>
      <c r="D838" s="206"/>
      <c r="E838" s="8"/>
      <c r="F838" s="206"/>
      <c r="G838" s="206"/>
      <c r="H838" s="206"/>
      <c r="I838" s="206"/>
      <c r="J838" s="206"/>
      <c r="K838" s="206"/>
      <c r="L838" s="206"/>
      <c r="M838" s="206"/>
      <c r="N838" s="206"/>
      <c r="O838" s="206"/>
      <c r="P838" s="206"/>
      <c r="Q838" s="206"/>
      <c r="R838" s="206"/>
      <c r="S838" s="206"/>
      <c r="T838" s="206"/>
      <c r="U838" s="206"/>
      <c r="V838" s="206"/>
      <c r="W838" s="206"/>
      <c r="X838" s="206"/>
      <c r="Y838" s="206"/>
      <c r="Z838" s="206"/>
    </row>
    <row r="839" spans="3:26" s="48" customFormat="1" ht="13.5" thickBot="1" x14ac:dyDescent="0.25">
      <c r="C839" s="207"/>
      <c r="D839" s="208"/>
      <c r="E839" s="208"/>
      <c r="F839" s="47"/>
      <c r="G839" s="207"/>
      <c r="H839" s="207"/>
      <c r="I839" s="206"/>
      <c r="J839" s="206"/>
      <c r="K839" s="207"/>
      <c r="L839" s="207"/>
      <c r="M839" s="207"/>
      <c r="N839" s="207"/>
      <c r="O839" s="206"/>
      <c r="P839" s="206"/>
      <c r="Q839" s="207"/>
      <c r="R839" s="207"/>
      <c r="S839" s="207"/>
      <c r="T839" s="207"/>
      <c r="U839" s="207"/>
      <c r="V839" s="206"/>
      <c r="W839" s="206"/>
      <c r="X839" s="207"/>
      <c r="Y839" s="207"/>
      <c r="Z839" s="207"/>
    </row>
    <row r="840" spans="3:26" s="48" customFormat="1" x14ac:dyDescent="0.2">
      <c r="C840" s="209" t="s">
        <v>2312</v>
      </c>
      <c r="D840" s="209"/>
      <c r="E840" s="209"/>
      <c r="F840" s="206"/>
      <c r="G840" s="210" t="s">
        <v>2313</v>
      </c>
      <c r="H840" s="210"/>
      <c r="I840" s="206"/>
      <c r="J840" s="206"/>
      <c r="K840" s="210" t="s">
        <v>2314</v>
      </c>
      <c r="L840" s="210"/>
      <c r="M840" s="210"/>
      <c r="N840" s="210"/>
      <c r="O840" s="206"/>
      <c r="P840" s="206"/>
      <c r="Q840" s="209" t="s">
        <v>2315</v>
      </c>
      <c r="R840" s="209"/>
      <c r="S840" s="209"/>
      <c r="T840" s="209"/>
      <c r="U840" s="209"/>
      <c r="V840" s="206"/>
      <c r="W840" s="206"/>
      <c r="X840" s="209" t="s">
        <v>2316</v>
      </c>
      <c r="Y840" s="209"/>
      <c r="Z840" s="209"/>
    </row>
    <row r="841" spans="3:26" s="48" customFormat="1" x14ac:dyDescent="0.2">
      <c r="C841" s="210" t="s">
        <v>2317</v>
      </c>
      <c r="D841" s="210"/>
      <c r="E841" s="210"/>
      <c r="F841" s="211"/>
      <c r="G841" s="212" t="s">
        <v>2318</v>
      </c>
      <c r="H841" s="212"/>
      <c r="I841" s="206"/>
      <c r="J841" s="206"/>
      <c r="K841" s="212" t="s">
        <v>2319</v>
      </c>
      <c r="L841" s="212"/>
      <c r="M841" s="212"/>
      <c r="N841" s="212"/>
      <c r="O841" s="206"/>
      <c r="P841" s="206"/>
      <c r="Q841" s="212" t="s">
        <v>2320</v>
      </c>
      <c r="R841" s="212"/>
      <c r="S841" s="212"/>
      <c r="T841" s="212"/>
      <c r="U841" s="212"/>
      <c r="V841" s="213"/>
      <c r="W841" s="206"/>
      <c r="X841" s="214" t="s">
        <v>2321</v>
      </c>
      <c r="Y841" s="214"/>
      <c r="Z841" s="214"/>
    </row>
    <row r="842" spans="3:26" s="48" customFormat="1" x14ac:dyDescent="0.2">
      <c r="C842" s="206"/>
      <c r="D842" s="206"/>
      <c r="E842" s="8"/>
      <c r="F842" s="206"/>
      <c r="G842" s="206"/>
      <c r="H842" s="206"/>
      <c r="I842" s="206"/>
      <c r="J842" s="206"/>
      <c r="K842" s="206"/>
      <c r="L842" s="206"/>
      <c r="M842" s="206"/>
      <c r="N842" s="206"/>
      <c r="O842" s="206"/>
      <c r="P842" s="206"/>
      <c r="Q842" s="206"/>
      <c r="R842" s="206"/>
      <c r="S842" s="206"/>
      <c r="T842" s="206"/>
      <c r="U842" s="206"/>
      <c r="V842" s="206"/>
      <c r="W842" s="206"/>
      <c r="X842" s="206"/>
      <c r="Y842" s="206"/>
      <c r="Z842" s="206"/>
    </row>
    <row r="843" spans="3:26" s="48" customFormat="1" ht="15" x14ac:dyDescent="0.25">
      <c r="C843" s="37" t="s">
        <v>2322</v>
      </c>
      <c r="D843" s="215" t="s">
        <v>2323</v>
      </c>
      <c r="E843" s="216"/>
      <c r="F843" s="206"/>
      <c r="G843" s="206"/>
      <c r="H843" s="206"/>
      <c r="I843" s="206"/>
      <c r="J843" s="206"/>
      <c r="K843" s="206"/>
      <c r="L843" s="206"/>
      <c r="M843" s="206"/>
      <c r="N843" s="206"/>
      <c r="O843" s="206"/>
      <c r="P843" s="206"/>
      <c r="Q843" s="206"/>
      <c r="R843" s="206"/>
      <c r="S843" s="206"/>
      <c r="T843" s="206"/>
      <c r="U843" s="206"/>
      <c r="V843" s="206"/>
      <c r="W843" s="206"/>
      <c r="X843" s="206"/>
      <c r="Y843" s="206"/>
      <c r="Z843" s="206"/>
    </row>
    <row r="844" spans="3:26" s="48" customFormat="1" x14ac:dyDescent="0.2">
      <c r="C844" s="206"/>
      <c r="D844" s="206"/>
      <c r="E844" s="8"/>
      <c r="F844" s="206"/>
      <c r="G844" s="206"/>
      <c r="H844" s="206"/>
      <c r="I844" s="206"/>
      <c r="J844" s="206"/>
      <c r="K844" s="206"/>
      <c r="L844" s="206"/>
      <c r="M844" s="206"/>
      <c r="N844" s="206"/>
      <c r="O844" s="206"/>
      <c r="P844" s="206"/>
      <c r="Q844" s="206"/>
      <c r="R844" s="206"/>
      <c r="S844" s="206"/>
      <c r="T844" s="206"/>
      <c r="U844" s="206"/>
      <c r="V844" s="206"/>
      <c r="W844" s="206"/>
      <c r="X844" s="206"/>
      <c r="Y844" s="206"/>
      <c r="Z844" s="206"/>
    </row>
    <row r="845" spans="3:26" s="206" customFormat="1" x14ac:dyDescent="0.2">
      <c r="D845" s="18"/>
      <c r="E845" s="217"/>
    </row>
    <row r="846" spans="3:26" s="206" customFormat="1" x14ac:dyDescent="0.2">
      <c r="C846" s="48"/>
      <c r="E846" s="217"/>
    </row>
    <row r="847" spans="3:26" s="7" customFormat="1" x14ac:dyDescent="0.2">
      <c r="C847" s="4"/>
      <c r="E847" s="217"/>
    </row>
    <row r="848" spans="3:26" s="7" customFormat="1" x14ac:dyDescent="0.2">
      <c r="C848" s="4"/>
      <c r="E848" s="217"/>
    </row>
    <row r="849" spans="3:5" s="7" customFormat="1" x14ac:dyDescent="0.2">
      <c r="C849" s="4"/>
      <c r="E849" s="217"/>
    </row>
    <row r="850" spans="3:5" s="7" customFormat="1" x14ac:dyDescent="0.2">
      <c r="C850" s="4"/>
      <c r="E850" s="217"/>
    </row>
    <row r="851" spans="3:5" s="7" customFormat="1" x14ac:dyDescent="0.2">
      <c r="E851" s="217"/>
    </row>
    <row r="852" spans="3:5" s="7" customFormat="1" x14ac:dyDescent="0.2"/>
    <row r="853" spans="3:5" s="7" customFormat="1" x14ac:dyDescent="0.2"/>
    <row r="854" spans="3:5" s="7" customFormat="1" x14ac:dyDescent="0.2">
      <c r="E854" s="8"/>
    </row>
  </sheetData>
  <mergeCells count="40">
    <mergeCell ref="C840:E840"/>
    <mergeCell ref="G840:H840"/>
    <mergeCell ref="K840:N840"/>
    <mergeCell ref="Q840:U840"/>
    <mergeCell ref="X840:Z840"/>
    <mergeCell ref="C841:E841"/>
    <mergeCell ref="G841:H841"/>
    <mergeCell ref="K841:N841"/>
    <mergeCell ref="Q841:U841"/>
    <mergeCell ref="X841:Z841"/>
    <mergeCell ref="T17:T18"/>
    <mergeCell ref="U17:U18"/>
    <mergeCell ref="V17:Y17"/>
    <mergeCell ref="Z17:Z18"/>
    <mergeCell ref="R826:Z826"/>
    <mergeCell ref="D839:E839"/>
    <mergeCell ref="I17:I18"/>
    <mergeCell ref="J17:J18"/>
    <mergeCell ref="K17:K18"/>
    <mergeCell ref="L17:L18"/>
    <mergeCell ref="M17:P17"/>
    <mergeCell ref="Q17:S17"/>
    <mergeCell ref="C17:C18"/>
    <mergeCell ref="D17:D18"/>
    <mergeCell ref="E17:E18"/>
    <mergeCell ref="F17:F18"/>
    <mergeCell ref="G17:G18"/>
    <mergeCell ref="H17:H18"/>
    <mergeCell ref="S12:T12"/>
    <mergeCell ref="C14:Z14"/>
    <mergeCell ref="D16:E16"/>
    <mergeCell ref="M16:P16"/>
    <mergeCell ref="Q16:S16"/>
    <mergeCell ref="V16:Y16"/>
    <mergeCell ref="B2:Z2"/>
    <mergeCell ref="C3:Z3"/>
    <mergeCell ref="C4:Z4"/>
    <mergeCell ref="S9:T9"/>
    <mergeCell ref="S10:T10"/>
    <mergeCell ref="S11:T11"/>
  </mergeCells>
  <conditionalFormatting sqref="N292:N293">
    <cfRule type="timePeriod" dxfId="0" priority="1" timePeriod="lastMonth">
      <formula>AND(MONTH(N292)=MONTH(EDATE(TODAY(),0-1)),YEAR(N292)=YEAR(EDATE(TODAY(),0-1)))</formula>
    </cfRule>
  </conditionalFormatting>
  <pageMargins left="0.59055118110236227" right="0.23622047244094491" top="0.55118110236220474" bottom="0.55118110236220474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 MUE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2020-03-09T18:26:59Z</dcterms:created>
  <dcterms:modified xsi:type="dcterms:W3CDTF">2020-03-09T18:28:17Z</dcterms:modified>
</cp:coreProperties>
</file>